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7590" windowHeight="8850" activeTab="0"/>
  </bookViews>
  <sheets>
    <sheet name="Elyaf Detay Beyanı" sheetId="1" r:id="rId1"/>
    <sheet name="Fiber Detail Sheet" sheetId="2" r:id="rId2"/>
    <sheet name="ÖRGÜ KUMAŞ HAM" sheetId="3" r:id="rId3"/>
    <sheet name="ÖRME KUMAŞ MAMUL" sheetId="4" r:id="rId4"/>
  </sheets>
  <definedNames>
    <definedName name="_xlnm.Print_Area" localSheetId="0">'Elyaf Detay Beyanı'!$A$1:$O$70</definedName>
    <definedName name="_xlnm.Print_Area" localSheetId="1">'Fiber Detail Sheet'!$A$1:$L$72</definedName>
    <definedName name="_xlnm.Print_Area" localSheetId="2">'ÖRGÜ KUMAŞ HAM'!$A$2:$G$63</definedName>
  </definedNames>
  <calcPr fullCalcOnLoad="1"/>
</workbook>
</file>

<file path=xl/sharedStrings.xml><?xml version="1.0" encoding="utf-8"?>
<sst xmlns="http://schemas.openxmlformats.org/spreadsheetml/2006/main" count="384" uniqueCount="234">
  <si>
    <t>HAM ÖRGÜ KUMAŞ MALİYET HESAPLAMA METODU</t>
  </si>
  <si>
    <t>1 ) İPLİK HAMMADDE MALİYETİ    $/KG</t>
  </si>
  <si>
    <t>İPLİK  CİNSİ</t>
  </si>
  <si>
    <t xml:space="preserve">İPLİK   FİYATI </t>
  </si>
  <si>
    <t xml:space="preserve">İPLİK NO.1 KULLANIM MİKTARI </t>
  </si>
  <si>
    <t xml:space="preserve">İPLİK NO.2 KULLANIM MİKTARI </t>
  </si>
  <si>
    <t xml:space="preserve">İPLİK NO.3 KULLANIM MİKTARI </t>
  </si>
  <si>
    <t>İPLİK ELYAF CİNSLERİ</t>
  </si>
  <si>
    <t>$/KG</t>
  </si>
  <si>
    <t>(Gr/Kg)</t>
  </si>
  <si>
    <t>Open-end Pamuk İpliği</t>
  </si>
  <si>
    <t>Karde Pamuk İpliği</t>
  </si>
  <si>
    <t>Penye Pamuk İpliği</t>
  </si>
  <si>
    <t>Viskon İplik</t>
  </si>
  <si>
    <t>Keten İplik</t>
  </si>
  <si>
    <t>Rami İplik</t>
  </si>
  <si>
    <t>Tiftik ipliği</t>
  </si>
  <si>
    <t>Yün İplik</t>
  </si>
  <si>
    <t>Akrilik İplik</t>
  </si>
  <si>
    <t>Polyester ITY İplik</t>
  </si>
  <si>
    <t>Polyester Renkli İplik</t>
  </si>
  <si>
    <t>Polyamid (Naylon) İplik</t>
  </si>
  <si>
    <t>İPLİK TOPLAM  MALİYETİ</t>
  </si>
  <si>
    <t xml:space="preserve"> ELASTOMER İPLİKLER</t>
  </si>
  <si>
    <t>EA 78 Dtex</t>
  </si>
  <si>
    <t>EA 44 Dtex</t>
  </si>
  <si>
    <t>EA 22 Dtex</t>
  </si>
  <si>
    <t xml:space="preserve"> ELASTOMER İPLİK TOPLAM MALİYETİ</t>
  </si>
  <si>
    <t xml:space="preserve"> TOPLAM İPLİK HAMMADDE MALİYETİ</t>
  </si>
  <si>
    <t>2 ) İPLİK İŞLEM MALİYETİ    $/KG</t>
  </si>
  <si>
    <t>ÜRETİM MALİYETİ     $/KG</t>
  </si>
  <si>
    <t>ONAY</t>
  </si>
  <si>
    <t>İPLİK NO.1 UYGULANAN İŞLEM</t>
  </si>
  <si>
    <t>İPLİK NO.2 UYGULANAN İŞLEM</t>
  </si>
  <si>
    <t>İPLİK NO.3 UYGULANAN İŞLEM</t>
  </si>
  <si>
    <t>İŞLEMLER</t>
  </si>
  <si>
    <t>İplik Büküm ( ¢/Kg)</t>
  </si>
  <si>
    <t>X:OK</t>
  </si>
  <si>
    <t>İ.Bobin Boya  ( $/Kg ) :</t>
  </si>
  <si>
    <t xml:space="preserve"> İPLİK ÜRETİM  MALİYETİ</t>
  </si>
  <si>
    <t xml:space="preserve"> İPLİK TOPLAM MALİYETİ</t>
  </si>
  <si>
    <t>3 ) HAM ÖRGÜ KUMAŞ MALİYETİ    $/KG</t>
  </si>
  <si>
    <t>KUMAŞ ÖZELLİĞİ</t>
  </si>
  <si>
    <t>ÜRETİM MALİYETİ $/KG</t>
  </si>
  <si>
    <t>MALİYET</t>
  </si>
  <si>
    <t xml:space="preserve">ÖRGÜ </t>
  </si>
  <si>
    <t>$/Kg</t>
  </si>
  <si>
    <t>Örme kumaş (gr/m²)</t>
  </si>
  <si>
    <t>Örme kumaş Eni (cm)</t>
  </si>
  <si>
    <t>Örgü Cinsi:</t>
  </si>
  <si>
    <t>Düz (tek plaka)</t>
  </si>
  <si>
    <t>Düz (çift plaka)</t>
  </si>
  <si>
    <t>Jakarlı</t>
  </si>
  <si>
    <t>Çizgili &gt;5 cm</t>
  </si>
  <si>
    <t>Çizgili &lt;5 cm</t>
  </si>
  <si>
    <t>x</t>
  </si>
  <si>
    <t>Ringel</t>
  </si>
  <si>
    <t>Velür(Kadife)</t>
  </si>
  <si>
    <t>Elastomerli</t>
  </si>
  <si>
    <t>örme kumaş FİRE 1.05</t>
  </si>
  <si>
    <t>ÖRME MALİYETİ</t>
  </si>
  <si>
    <t xml:space="preserve"> TOPLAM  HAM ÖRGÜ KUMAŞ MALİYETİ</t>
  </si>
  <si>
    <t>Boyama</t>
  </si>
  <si>
    <t>Elastomer</t>
  </si>
  <si>
    <t>Asetat iplik</t>
  </si>
  <si>
    <t>.............................tarih, ....................sayılı fatura kapsamında Türkiye'ye ithal edilecek olan sentetik-suni-tabii elyaflardan örme  kumaşlar  için beyanı gerekli bilgiler ve kumaş özellikleri:</t>
  </si>
  <si>
    <t xml:space="preserve">İPLİK NO.1           KULLANIM MİKTARI </t>
  </si>
  <si>
    <t xml:space="preserve">İPLİK NO.2        KULLANIM MİKTARI </t>
  </si>
  <si>
    <t>Elastomer İplik</t>
  </si>
  <si>
    <t>Diğerleri (Tanımla)</t>
  </si>
  <si>
    <t>Örme  Kumaş Detayı</t>
  </si>
  <si>
    <t>İplik Özelliği</t>
  </si>
  <si>
    <t>Örme Şekli</t>
  </si>
  <si>
    <t xml:space="preserve">Örme Mamul Kumaş Özelliği </t>
  </si>
  <si>
    <t>İplik No.</t>
  </si>
  <si>
    <t>Atkı örme</t>
  </si>
  <si>
    <t>Çözgü örme</t>
  </si>
  <si>
    <t>Özellikler</t>
  </si>
  <si>
    <t>Tam dolu</t>
  </si>
  <si>
    <t>Yarı dolu</t>
  </si>
  <si>
    <t>Tur (TPM)</t>
  </si>
  <si>
    <t>Düz (Tek plaka)</t>
  </si>
  <si>
    <t>Kasar</t>
  </si>
  <si>
    <t>Bobin boya</t>
  </si>
  <si>
    <t>Düz (Çift plaka)</t>
  </si>
  <si>
    <t>Şardon</t>
  </si>
  <si>
    <t>Traş (Kadife)</t>
  </si>
  <si>
    <t>Reaktif baskı</t>
  </si>
  <si>
    <t>Ronjan baskı</t>
  </si>
  <si>
    <t>Dispers baskı</t>
  </si>
  <si>
    <t>Diğer  (Tanımla)</t>
  </si>
  <si>
    <t>Pigment  baskı</t>
  </si>
  <si>
    <t>Boya</t>
  </si>
  <si>
    <t>Tek</t>
  </si>
  <si>
    <t>Çift</t>
  </si>
  <si>
    <t>Diğer(Tanımla)</t>
  </si>
  <si>
    <t>Menşe Ülkesi                     :</t>
  </si>
  <si>
    <t>Brüt Kg                            :</t>
  </si>
  <si>
    <t>Sevk ülkesi                        :</t>
  </si>
  <si>
    <t>Net Kg                             :</t>
  </si>
  <si>
    <t>Fatura Tarih, No.               :</t>
  </si>
  <si>
    <t>Özel tanımlama notları:</t>
  </si>
  <si>
    <t>Fatura Miktarı(Kg.)           :</t>
  </si>
  <si>
    <t>Fatura Miktarı (M² )          :</t>
  </si>
  <si>
    <t>Fatura Tutarı(Döviz Cinsi) :</t>
  </si>
  <si>
    <t>NOTLAR:</t>
  </si>
  <si>
    <t xml:space="preserve">    (X) işareti konulacaktır.</t>
  </si>
  <si>
    <t xml:space="preserve">İPLİK NO.3   KULLANIM MİKTARI </t>
  </si>
  <si>
    <t xml:space="preserve">Aşağıda imzası bulunan ben, yukarıda belirtilen eşyanın bu belgenin düzenlenmesi için gerekli olan koşullara uygun olduğunu beyan ederim.                                                                                                                                                                                 Yer ve Tarih.,                                                             İthalatçının Adresi                                     İthalatçının İmzası                  </t>
  </si>
  <si>
    <t>1- Örgü Kumaş Üretici Beyanı'nın doldurulmasına kumaş üretiminde kullanılan iplik cinslerinin kullanım miktarlarına</t>
  </si>
  <si>
    <t xml:space="preserve">2- İplik özelliklerinde varsa büküm için tur sayısı(TPM) yazılacak, bobin boya ve elastomer özellikleri karşısındaki kutuya  </t>
  </si>
  <si>
    <t>3- Yine örme şekli ve mamul kumaş hizalarındaki ilgili kutuya (X) işareti konulacaktır.</t>
  </si>
  <si>
    <t>4- Son olarak malın yükleme detayları ilgili hanelerine doldurulacaktır.</t>
  </si>
  <si>
    <t xml:space="preserve">    göre Gr. Ağırlıklarının belirtilmesiyle başlanacaktır. Yukarıda belirtilen iplik cinsleri dışında bir iplik kullanılmış ise aynı</t>
  </si>
  <si>
    <t>Polyester düz iplik (SDY)</t>
  </si>
  <si>
    <t>Polyester tekstürize iplik (DTY)</t>
  </si>
  <si>
    <t>Polyester İplik (ITY)</t>
  </si>
  <si>
    <t>Polyester Özel İplik (NEP)</t>
  </si>
  <si>
    <t>Viskose(Floş-Suni ipek)  İplik</t>
  </si>
  <si>
    <t>Modifiye viscose modal, lycell, tencel, polynosic iplik</t>
  </si>
  <si>
    <t>Cupro iplik</t>
  </si>
  <si>
    <t>ÖRME KUMAŞ ELYAF DETAY BEYANI</t>
  </si>
  <si>
    <t>Viskose(Floş-Suni ipek) İplik</t>
  </si>
  <si>
    <t xml:space="preserve">    ilgili kutuya veya özel notlar kutusuna tanımlama yapılmalıdır.(Elastomer dahil toplam ağırlık 1000 gram'ı geçemez.)</t>
  </si>
  <si>
    <t>KNITTED  FABRIC  FIBER DETAIL SHEET</t>
  </si>
  <si>
    <t xml:space="preserve"> Necessary information and specification details for the knitted  fabrics produced  of syntetic-artificial-natural fibers/yarns to be imported into Turkey under the Invoice dated....................and No..................</t>
  </si>
  <si>
    <t>Yarn of Fabric</t>
  </si>
  <si>
    <t>Yarn Type  1</t>
  </si>
  <si>
    <t>Yarn Type  2</t>
  </si>
  <si>
    <t>Yarn Type  3</t>
  </si>
  <si>
    <t>Open-end Cotton yarn</t>
  </si>
  <si>
    <t>Carded cotton yarn</t>
  </si>
  <si>
    <t>Combed cotton yarn</t>
  </si>
  <si>
    <t>Viscose yarn</t>
  </si>
  <si>
    <t>Linen  yarn</t>
  </si>
  <si>
    <t>Ramie yarn</t>
  </si>
  <si>
    <t>Mohair Yarn</t>
  </si>
  <si>
    <t>Wool Yarn</t>
  </si>
  <si>
    <t>Acrylic  yarn</t>
  </si>
  <si>
    <t>Acetat yarn</t>
  </si>
  <si>
    <t>Polyester  flat yarn</t>
  </si>
  <si>
    <t>Polyester texturized yarn</t>
  </si>
  <si>
    <t>Polyester ITY yarn</t>
  </si>
  <si>
    <t>Polyester special yarn (NEP)</t>
  </si>
  <si>
    <t>Artificial silk  yarn</t>
  </si>
  <si>
    <t>Polyester coloured yarn</t>
  </si>
  <si>
    <t>Polyamid (Nylon) yarn</t>
  </si>
  <si>
    <t>Modified viscose modal, lycell,                     tencel, polynosic yarn</t>
  </si>
  <si>
    <t xml:space="preserve"> </t>
  </si>
  <si>
    <t>Yarn of  Cuprammonium fiber</t>
  </si>
  <si>
    <t>Elastomeric yarn</t>
  </si>
  <si>
    <t>Other (specify)</t>
  </si>
  <si>
    <t>Details of Knitted Fabric</t>
  </si>
  <si>
    <t>Yarn Characteristics</t>
  </si>
  <si>
    <t>Shape of Knitting</t>
  </si>
  <si>
    <t>Finished Fabric Characteristics</t>
  </si>
  <si>
    <t>Yarn Type</t>
  </si>
  <si>
    <t>Weft Knitting</t>
  </si>
  <si>
    <t>Warp Knitting</t>
  </si>
  <si>
    <t>Features</t>
  </si>
  <si>
    <t>Full</t>
  </si>
  <si>
    <t>Half</t>
  </si>
  <si>
    <t>Turns(TPM)</t>
  </si>
  <si>
    <t>Flat</t>
  </si>
  <si>
    <t>Bleaching</t>
  </si>
  <si>
    <t>Package dyeing</t>
  </si>
  <si>
    <t xml:space="preserve">Double </t>
  </si>
  <si>
    <t>Raising</t>
  </si>
  <si>
    <t>Jacquard</t>
  </si>
  <si>
    <t>Shear(velvet)</t>
  </si>
  <si>
    <t>Barre &gt;5 cm</t>
  </si>
  <si>
    <t>Reactive print</t>
  </si>
  <si>
    <t>Barre &lt;5 cm</t>
  </si>
  <si>
    <t>Ronjan print</t>
  </si>
  <si>
    <t>Ring</t>
  </si>
  <si>
    <t>Dispers print</t>
  </si>
  <si>
    <t>Velour(velvet)</t>
  </si>
  <si>
    <t>Pigment  print</t>
  </si>
  <si>
    <t>Elastomeric</t>
  </si>
  <si>
    <t>Dyeing</t>
  </si>
  <si>
    <t>Single</t>
  </si>
  <si>
    <t>Double</t>
  </si>
  <si>
    <t>Dye</t>
  </si>
  <si>
    <t>Country of Origin              :</t>
  </si>
  <si>
    <t xml:space="preserve">Gross Kgs.              :        </t>
  </si>
  <si>
    <t>Shipping Country               :</t>
  </si>
  <si>
    <t xml:space="preserve">   Net Kgs.                 :</t>
  </si>
  <si>
    <t>Invoice Date, No.             :</t>
  </si>
  <si>
    <t xml:space="preserve">   Specifying Notes     :</t>
  </si>
  <si>
    <t>Invoice Quantity (Kg.)      :</t>
  </si>
  <si>
    <t>Invoice Quantity  (M² )     :</t>
  </si>
  <si>
    <t>Invoice Value                   :</t>
  </si>
  <si>
    <t>I, the undersigned, declare that the goods described</t>
  </si>
  <si>
    <t>above meet the conditions required for the issue</t>
  </si>
  <si>
    <t>this certificate.</t>
  </si>
  <si>
    <t>Place and date....................................</t>
  </si>
  <si>
    <t>Importer's</t>
  </si>
  <si>
    <t>Address</t>
  </si>
  <si>
    <t xml:space="preserve"> Signature</t>
  </si>
  <si>
    <t>NOTE:</t>
  </si>
  <si>
    <t xml:space="preserve">1- First step to start to fill the "Knitted Fabric Fiber Detail Sheet"  is to determine the weight(Gr/Kg) of yarns </t>
  </si>
  <si>
    <t xml:space="preserve">    according their type used by the production of knitted fabric. If  another kind of yarn used except specified above, </t>
  </si>
  <si>
    <t xml:space="preserve">    the related box or the specifying notes box to be specified. (Total weight of yarns including elastomeric yarn can not</t>
  </si>
  <si>
    <t xml:space="preserve">    exceed 1.000 grams.)</t>
  </si>
  <si>
    <t xml:space="preserve">2- If the yarn type contains turn, (TPM) to be written in the related box. And for the package-dyeing and elastomeric, </t>
  </si>
  <si>
    <t xml:space="preserve">     the related box to be marked with (X).</t>
  </si>
  <si>
    <t>3- According the shape of knitting and the features of finished fabric the related box to be marked with (X).</t>
  </si>
  <si>
    <t>4- At the end the shipping detailes of consignment to be filled accordingly.</t>
  </si>
  <si>
    <t>Geri dönüşümlü yünden iplik</t>
  </si>
  <si>
    <t>Simli iplik</t>
  </si>
  <si>
    <t>Metalik iplik</t>
  </si>
  <si>
    <t>Diğer iplikler</t>
  </si>
  <si>
    <t>MAMUL ÖRGÜ KUMAŞ MALİYET HESAPLAMA METODU</t>
  </si>
  <si>
    <t>4 ) MAMÜL ÖRGÜ KUMAŞ MALİYETİ    $/KG</t>
  </si>
  <si>
    <t>FİRE</t>
  </si>
  <si>
    <t>TAM DOLU ÜRETİM MALİYETİ $/KG</t>
  </si>
  <si>
    <t>YARI DOLU ÜRETİM MALİYETİ $/KG</t>
  </si>
  <si>
    <t>TAM DOLU ONAY</t>
  </si>
  <si>
    <t>YARI DOLU ONAY</t>
  </si>
  <si>
    <t>Proses</t>
  </si>
  <si>
    <t xml:space="preserve"> Elastomer</t>
  </si>
  <si>
    <t xml:space="preserve"> Kasar</t>
  </si>
  <si>
    <t xml:space="preserve"> Baskı</t>
  </si>
  <si>
    <t>Reaktif</t>
  </si>
  <si>
    <t>Ronjan</t>
  </si>
  <si>
    <t>Dispers</t>
  </si>
  <si>
    <t>Pigment</t>
  </si>
  <si>
    <t xml:space="preserve"> Traş ( Kadife )</t>
  </si>
  <si>
    <t xml:space="preserve"> Şardon</t>
  </si>
  <si>
    <t>Çift Boya</t>
  </si>
  <si>
    <t>Tek Boya</t>
  </si>
  <si>
    <t xml:space="preserve"> Boyama</t>
  </si>
  <si>
    <t xml:space="preserve"> ÖRGÜ KUMAŞ TERBİYE MALİYETİ</t>
  </si>
  <si>
    <t xml:space="preserve"> TOPLAM  MAMÜL ÖRGÜ KUMAŞ MALİYETİ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</si>
</sst>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_ ;\-#,##0.00\ "/>
    <numFmt numFmtId="182" formatCode="#,##0.00\ &quot;$/Kg&quot;"/>
    <numFmt numFmtId="183" formatCode="0.000"/>
    <numFmt numFmtId="184" formatCode="_-[$¢-440A]* #,##0.00_ ;_-[$¢-440A]* \-#,##0.00\ ;_-[$¢-440A]* &quot;-&quot;??_ ;_-@_ "/>
    <numFmt numFmtId="185" formatCode="0.0"/>
    <numFmt numFmtId="186" formatCode="0.0000"/>
    <numFmt numFmtId="187" formatCode="0.0%"/>
    <numFmt numFmtId="188" formatCode="d/m"/>
    <numFmt numFmtId="189" formatCode="#,##0.00\ &quot;$/Mt&quot;"/>
    <numFmt numFmtId="190" formatCode="#,##0.00\ &quot;$/m²&quot;"/>
    <numFmt numFmtId="191" formatCode="_-* #,##0.0000\ _T_L_-;\-* #,##0.0000\ _T_L_-;_-* &quot;-&quot;??\ _T_L_-;_-@_-"/>
    <numFmt numFmtId="192" formatCode="_-* #,##0.00\ _T_L_-;\-* #,##0.0000\ _T_L_-;_-* &quot;-&quot;??\ _T_L_-;_-@_-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i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4"/>
      <color indexed="9"/>
      <name val="Arial Tur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Times New Roman Tur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Tur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81" fontId="5" fillId="32" borderId="10" xfId="55" applyNumberFormat="1" applyFont="1" applyFill="1" applyBorder="1" applyAlignment="1">
      <alignment horizontal="center" vertical="center" wrapText="1"/>
    </xf>
    <xf numFmtId="4" fontId="5" fillId="32" borderId="11" xfId="55" applyNumberFormat="1" applyFont="1" applyFill="1" applyBorder="1" applyAlignment="1">
      <alignment horizontal="center" vertical="center" wrapText="1"/>
    </xf>
    <xf numFmtId="1" fontId="5" fillId="32" borderId="11" xfId="55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171" fontId="8" fillId="0" borderId="14" xfId="55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81" fontId="5" fillId="32" borderId="10" xfId="55" applyNumberFormat="1" applyFont="1" applyFill="1" applyBorder="1" applyAlignment="1">
      <alignment horizontal="left"/>
    </xf>
    <xf numFmtId="4" fontId="5" fillId="32" borderId="11" xfId="55" applyNumberFormat="1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1" fontId="8" fillId="0" borderId="20" xfId="55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181" fontId="5" fillId="32" borderId="10" xfId="55" applyNumberFormat="1" applyFont="1" applyFill="1" applyBorder="1" applyAlignment="1">
      <alignment horizontal="center"/>
    </xf>
    <xf numFmtId="181" fontId="5" fillId="32" borderId="11" xfId="55" applyNumberFormat="1" applyFont="1" applyFill="1" applyBorder="1" applyAlignment="1">
      <alignment horizontal="center"/>
    </xf>
    <xf numFmtId="4" fontId="5" fillId="32" borderId="11" xfId="55" applyNumberFormat="1" applyFont="1" applyFill="1" applyBorder="1" applyAlignment="1">
      <alignment horizontal="center" wrapText="1"/>
    </xf>
    <xf numFmtId="1" fontId="5" fillId="32" borderId="11" xfId="55" applyNumberFormat="1" applyFont="1" applyFill="1" applyBorder="1" applyAlignment="1">
      <alignment horizontal="center" wrapText="1"/>
    </xf>
    <xf numFmtId="4" fontId="11" fillId="32" borderId="14" xfId="55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182" fontId="8" fillId="0" borderId="21" xfId="0" applyNumberFormat="1" applyFont="1" applyBorder="1" applyAlignment="1">
      <alignment horizontal="center"/>
    </xf>
    <xf numFmtId="189" fontId="8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90" fontId="8" fillId="0" borderId="21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1" fontId="5" fillId="32" borderId="13" xfId="55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 applyProtection="1">
      <alignment horizontal="center"/>
      <protection locked="0"/>
    </xf>
    <xf numFmtId="171" fontId="9" fillId="0" borderId="21" xfId="55" applyFont="1" applyBorder="1" applyAlignment="1">
      <alignment horizontal="center"/>
    </xf>
    <xf numFmtId="181" fontId="5" fillId="32" borderId="23" xfId="55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indent="1"/>
    </xf>
    <xf numFmtId="0" fontId="13" fillId="34" borderId="11" xfId="0" applyFont="1" applyFill="1" applyBorder="1" applyAlignment="1">
      <alignment horizontal="left" indent="1"/>
    </xf>
    <xf numFmtId="0" fontId="15" fillId="34" borderId="26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6" fillId="34" borderId="30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left" indent="1"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5" fillId="34" borderId="43" xfId="0" applyFont="1" applyFill="1" applyBorder="1" applyAlignment="1">
      <alignment horizontal="left"/>
    </xf>
    <xf numFmtId="0" fontId="15" fillId="34" borderId="44" xfId="0" applyFont="1" applyFill="1" applyBorder="1" applyAlignment="1">
      <alignment horizontal="left"/>
    </xf>
    <xf numFmtId="0" fontId="15" fillId="34" borderId="45" xfId="0" applyFont="1" applyFill="1" applyBorder="1" applyAlignment="1">
      <alignment horizontal="left"/>
    </xf>
    <xf numFmtId="4" fontId="0" fillId="34" borderId="46" xfId="0" applyNumberFormat="1" applyFill="1" applyBorder="1" applyAlignment="1">
      <alignment horizontal="center"/>
    </xf>
    <xf numFmtId="4" fontId="0" fillId="34" borderId="47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 horizontal="center"/>
    </xf>
    <xf numFmtId="4" fontId="0" fillId="0" borderId="50" xfId="0" applyNumberFormat="1" applyBorder="1" applyAlignment="1" applyProtection="1">
      <alignment horizontal="center"/>
      <protection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 applyProtection="1">
      <alignment/>
      <protection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" fontId="0" fillId="0" borderId="46" xfId="0" applyNumberForma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" fontId="0" fillId="0" borderId="50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0" borderId="61" xfId="0" applyBorder="1" applyAlignment="1">
      <alignment horizontal="center"/>
    </xf>
    <xf numFmtId="4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5" xfId="0" applyFill="1" applyBorder="1" applyAlignment="1">
      <alignment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5" fillId="34" borderId="65" xfId="0" applyFont="1" applyFill="1" applyBorder="1" applyAlignment="1">
      <alignment horizontal="center"/>
    </xf>
    <xf numFmtId="0" fontId="15" fillId="34" borderId="66" xfId="0" applyFont="1" applyFill="1" applyBorder="1" applyAlignment="1">
      <alignment horizontal="center"/>
    </xf>
    <xf numFmtId="0" fontId="15" fillId="34" borderId="6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15" fillId="34" borderId="68" xfId="0" applyFont="1" applyFill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34" borderId="73" xfId="0" applyFont="1" applyFill="1" applyBorder="1" applyAlignment="1">
      <alignment horizontal="center" vertical="center"/>
    </xf>
    <xf numFmtId="0" fontId="15" fillId="34" borderId="74" xfId="0" applyFont="1" applyFill="1" applyBorder="1" applyAlignment="1">
      <alignment horizontal="center" vertical="center"/>
    </xf>
    <xf numFmtId="0" fontId="15" fillId="34" borderId="75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77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4" borderId="78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5" fillId="34" borderId="29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34" borderId="81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4" borderId="82" xfId="0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0" fontId="15" fillId="34" borderId="83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34" borderId="66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0" fontId="14" fillId="34" borderId="79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left"/>
    </xf>
    <xf numFmtId="4" fontId="0" fillId="36" borderId="49" xfId="0" applyNumberFormat="1" applyFill="1" applyBorder="1" applyAlignment="1" applyProtection="1">
      <alignment horizontal="center"/>
      <protection locked="0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4" fontId="0" fillId="0" borderId="87" xfId="0" applyNumberFormat="1" applyBorder="1" applyAlignment="1">
      <alignment horizontal="center"/>
    </xf>
    <xf numFmtId="0" fontId="14" fillId="34" borderId="70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2" fontId="0" fillId="0" borderId="20" xfId="0" applyNumberFormat="1" applyFill="1" applyBorder="1" applyAlignment="1" applyProtection="1">
      <alignment horizontal="center"/>
      <protection/>
    </xf>
    <xf numFmtId="0" fontId="15" fillId="34" borderId="41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34" borderId="0" xfId="0" applyFont="1" applyFill="1" applyBorder="1" applyAlignment="1">
      <alignment horizontal="left" vertical="center" indent="1"/>
    </xf>
    <xf numFmtId="0" fontId="13" fillId="34" borderId="11" xfId="0" applyFont="1" applyFill="1" applyBorder="1" applyAlignment="1">
      <alignment horizontal="left" vertical="center" indent="1"/>
    </xf>
    <xf numFmtId="0" fontId="13" fillId="34" borderId="13" xfId="0" applyFont="1" applyFill="1" applyBorder="1" applyAlignment="1">
      <alignment horizontal="left" vertical="center" indent="1"/>
    </xf>
    <xf numFmtId="0" fontId="13" fillId="34" borderId="19" xfId="0" applyFont="1" applyFill="1" applyBorder="1" applyAlignment="1">
      <alignment horizontal="left" vertical="center" indent="1"/>
    </xf>
    <xf numFmtId="0" fontId="13" fillId="34" borderId="41" xfId="0" applyFont="1" applyFill="1" applyBorder="1" applyAlignment="1">
      <alignment horizontal="left" vertical="center" indent="1"/>
    </xf>
    <xf numFmtId="0" fontId="13" fillId="34" borderId="42" xfId="0" applyFont="1" applyFill="1" applyBorder="1" applyAlignment="1">
      <alignment horizontal="left" vertical="center" indent="1"/>
    </xf>
    <xf numFmtId="0" fontId="0" fillId="34" borderId="0" xfId="0" applyFont="1" applyFill="1" applyBorder="1" applyAlignment="1">
      <alignment/>
    </xf>
    <xf numFmtId="0" fontId="15" fillId="34" borderId="79" xfId="0" applyFont="1" applyFill="1" applyBorder="1" applyAlignment="1">
      <alignment horizontal="left" vertical="top"/>
    </xf>
    <xf numFmtId="0" fontId="15" fillId="34" borderId="66" xfId="0" applyFont="1" applyFill="1" applyBorder="1" applyAlignment="1">
      <alignment horizontal="left" vertical="top"/>
    </xf>
    <xf numFmtId="0" fontId="15" fillId="34" borderId="25" xfId="0" applyFont="1" applyFill="1" applyBorder="1" applyAlignment="1">
      <alignment horizontal="left" vertical="top"/>
    </xf>
    <xf numFmtId="0" fontId="17" fillId="34" borderId="72" xfId="0" applyFont="1" applyFill="1" applyBorder="1" applyAlignment="1">
      <alignment horizontal="left" vertical="center" wrapText="1" indent="1"/>
    </xf>
    <xf numFmtId="0" fontId="17" fillId="34" borderId="88" xfId="0" applyFont="1" applyFill="1" applyBorder="1" applyAlignment="1">
      <alignment horizontal="left" vertical="center" wrapText="1" indent="1"/>
    </xf>
    <xf numFmtId="0" fontId="17" fillId="34" borderId="70" xfId="0" applyFont="1" applyFill="1" applyBorder="1" applyAlignment="1">
      <alignment horizontal="left" vertical="center" indent="1"/>
    </xf>
    <xf numFmtId="0" fontId="17" fillId="34" borderId="73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7" fillId="34" borderId="70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89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79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34" borderId="34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34" borderId="36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34" borderId="81" xfId="0" applyFont="1" applyFill="1" applyBorder="1" applyAlignment="1">
      <alignment horizontal="left" indent="1"/>
    </xf>
    <xf numFmtId="0" fontId="15" fillId="34" borderId="82" xfId="0" applyFont="1" applyFill="1" applyBorder="1" applyAlignment="1">
      <alignment horizontal="left" indent="1"/>
    </xf>
    <xf numFmtId="0" fontId="15" fillId="34" borderId="72" xfId="0" applyFont="1" applyFill="1" applyBorder="1" applyAlignment="1">
      <alignment horizontal="center"/>
    </xf>
    <xf numFmtId="0" fontId="15" fillId="34" borderId="84" xfId="0" applyFont="1" applyFill="1" applyBorder="1" applyAlignment="1">
      <alignment horizontal="center"/>
    </xf>
    <xf numFmtId="0" fontId="15" fillId="34" borderId="83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2"/>
    </xf>
    <xf numFmtId="0" fontId="15" fillId="34" borderId="1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 indent="3"/>
    </xf>
    <xf numFmtId="0" fontId="15" fillId="34" borderId="0" xfId="0" applyFont="1" applyFill="1" applyBorder="1" applyAlignment="1">
      <alignment horizontal="left" vertical="center" indent="3"/>
    </xf>
    <xf numFmtId="0" fontId="15" fillId="34" borderId="19" xfId="0" applyFont="1" applyFill="1" applyBorder="1" applyAlignment="1">
      <alignment horizontal="left" vertical="center" indent="3"/>
    </xf>
    <xf numFmtId="0" fontId="15" fillId="34" borderId="19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 indent="1"/>
    </xf>
    <xf numFmtId="0" fontId="15" fillId="34" borderId="0" xfId="0" applyFont="1" applyFill="1" applyBorder="1" applyAlignment="1">
      <alignment horizontal="left" vertical="center" indent="1"/>
    </xf>
    <xf numFmtId="0" fontId="15" fillId="34" borderId="19" xfId="0" applyFont="1" applyFill="1" applyBorder="1" applyAlignment="1">
      <alignment horizontal="left" vertical="center" indent="1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indent="2"/>
    </xf>
    <xf numFmtId="0" fontId="13" fillId="34" borderId="0" xfId="0" applyFont="1" applyFill="1" applyBorder="1" applyAlignment="1">
      <alignment horizontal="left" indent="1"/>
    </xf>
    <xf numFmtId="0" fontId="13" fillId="34" borderId="12" xfId="0" applyFont="1" applyFill="1" applyBorder="1" applyAlignment="1">
      <alignment horizontal="left" indent="2"/>
    </xf>
    <xf numFmtId="0" fontId="13" fillId="34" borderId="19" xfId="0" applyFont="1" applyFill="1" applyBorder="1" applyAlignment="1">
      <alignment horizontal="left" indent="1"/>
    </xf>
    <xf numFmtId="0" fontId="0" fillId="34" borderId="12" xfId="0" applyFill="1" applyBorder="1" applyAlignment="1">
      <alignment horizontal="left" indent="1"/>
    </xf>
    <xf numFmtId="4" fontId="0" fillId="34" borderId="87" xfId="0" applyNumberFormat="1" applyFill="1" applyBorder="1" applyAlignment="1">
      <alignment horizontal="center"/>
    </xf>
    <xf numFmtId="4" fontId="0" fillId="0" borderId="91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1" fontId="0" fillId="36" borderId="92" xfId="0" applyNumberFormat="1" applyFill="1" applyBorder="1" applyAlignment="1" applyProtection="1">
      <alignment horizontal="center"/>
      <protection locked="0"/>
    </xf>
    <xf numFmtId="1" fontId="0" fillId="36" borderId="93" xfId="0" applyNumberFormat="1" applyFill="1" applyBorder="1" applyAlignment="1" applyProtection="1">
      <alignment horizontal="center"/>
      <protection locked="0"/>
    </xf>
    <xf numFmtId="1" fontId="0" fillId="36" borderId="94" xfId="0" applyNumberFormat="1" applyFill="1" applyBorder="1" applyAlignment="1" applyProtection="1">
      <alignment horizontal="center"/>
      <protection locked="0"/>
    </xf>
    <xf numFmtId="0" fontId="0" fillId="36" borderId="95" xfId="0" applyFill="1" applyBorder="1" applyAlignment="1" applyProtection="1">
      <alignment horizontal="center"/>
      <protection locked="0"/>
    </xf>
    <xf numFmtId="0" fontId="0" fillId="36" borderId="64" xfId="0" applyFill="1" applyBorder="1" applyAlignment="1" applyProtection="1">
      <alignment horizontal="center"/>
      <protection locked="0"/>
    </xf>
    <xf numFmtId="0" fontId="0" fillId="36" borderId="96" xfId="0" applyFill="1" applyBorder="1" applyAlignment="1" applyProtection="1">
      <alignment horizontal="center"/>
      <protection locked="0"/>
    </xf>
    <xf numFmtId="4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6" borderId="92" xfId="0" applyFill="1" applyBorder="1" applyAlignment="1" applyProtection="1">
      <alignment horizontal="center"/>
      <protection locked="0"/>
    </xf>
    <xf numFmtId="0" fontId="0" fillId="36" borderId="97" xfId="0" applyFill="1" applyBorder="1" applyAlignment="1" applyProtection="1">
      <alignment horizontal="center"/>
      <protection locked="0"/>
    </xf>
    <xf numFmtId="0" fontId="0" fillId="36" borderId="93" xfId="0" applyFill="1" applyBorder="1" applyAlignment="1" applyProtection="1">
      <alignment horizontal="center"/>
      <protection locked="0"/>
    </xf>
    <xf numFmtId="0" fontId="0" fillId="36" borderId="63" xfId="0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4" fontId="0" fillId="0" borderId="95" xfId="0" applyNumberFormat="1" applyFont="1" applyBorder="1" applyAlignment="1">
      <alignment horizontal="center"/>
    </xf>
    <xf numFmtId="4" fontId="0" fillId="34" borderId="64" xfId="0" applyNumberFormat="1" applyFont="1" applyFill="1" applyBorder="1" applyAlignment="1">
      <alignment horizontal="center"/>
    </xf>
    <xf numFmtId="4" fontId="0" fillId="34" borderId="64" xfId="0" applyNumberFormat="1" applyFill="1" applyBorder="1" applyAlignment="1">
      <alignment horizontal="center"/>
    </xf>
    <xf numFmtId="0" fontId="17" fillId="34" borderId="79" xfId="0" applyFont="1" applyFill="1" applyBorder="1" applyAlignment="1">
      <alignment horizontal="left"/>
    </xf>
    <xf numFmtId="0" fontId="17" fillId="34" borderId="66" xfId="0" applyFont="1" applyFill="1" applyBorder="1" applyAlignment="1">
      <alignment horizontal="left"/>
    </xf>
    <xf numFmtId="0" fontId="17" fillId="34" borderId="84" xfId="0" applyFont="1" applyFill="1" applyBorder="1" applyAlignment="1">
      <alignment horizontal="left"/>
    </xf>
    <xf numFmtId="0" fontId="15" fillId="34" borderId="36" xfId="0" applyFont="1" applyFill="1" applyBorder="1" applyAlignment="1">
      <alignment horizontal="center"/>
    </xf>
    <xf numFmtId="0" fontId="15" fillId="34" borderId="66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15" fillId="34" borderId="98" xfId="0" applyFont="1" applyFill="1" applyBorder="1" applyAlignment="1">
      <alignment horizontal="center"/>
    </xf>
    <xf numFmtId="0" fontId="15" fillId="34" borderId="65" xfId="0" applyFont="1" applyFill="1" applyBorder="1" applyAlignment="1">
      <alignment horizontal="center"/>
    </xf>
    <xf numFmtId="0" fontId="17" fillId="34" borderId="82" xfId="0" applyFont="1" applyFill="1" applyBorder="1" applyAlignment="1">
      <alignment horizontal="left"/>
    </xf>
    <xf numFmtId="0" fontId="17" fillId="34" borderId="43" xfId="0" applyFont="1" applyFill="1" applyBorder="1" applyAlignment="1">
      <alignment horizontal="left"/>
    </xf>
    <xf numFmtId="0" fontId="17" fillId="34" borderId="36" xfId="0" applyFont="1" applyFill="1" applyBorder="1" applyAlignment="1">
      <alignment horizontal="left"/>
    </xf>
    <xf numFmtId="0" fontId="17" fillId="34" borderId="99" xfId="0" applyFont="1" applyFill="1" applyBorder="1" applyAlignment="1">
      <alignment horizontal="left"/>
    </xf>
    <xf numFmtId="0" fontId="17" fillId="34" borderId="100" xfId="0" applyFont="1" applyFill="1" applyBorder="1" applyAlignment="1">
      <alignment horizontal="left"/>
    </xf>
    <xf numFmtId="0" fontId="17" fillId="34" borderId="77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4" borderId="84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34" borderId="8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5" fillId="34" borderId="7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4" fillId="34" borderId="101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89" xfId="0" applyFont="1" applyFill="1" applyBorder="1" applyAlignment="1">
      <alignment horizontal="center" vertical="center"/>
    </xf>
    <xf numFmtId="0" fontId="14" fillId="34" borderId="83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left"/>
    </xf>
    <xf numFmtId="0" fontId="17" fillId="34" borderId="65" xfId="0" applyFont="1" applyFill="1" applyBorder="1" applyAlignment="1">
      <alignment horizontal="left"/>
    </xf>
    <xf numFmtId="0" fontId="17" fillId="34" borderId="74" xfId="0" applyFont="1" applyFill="1" applyBorder="1" applyAlignment="1">
      <alignment horizontal="left"/>
    </xf>
    <xf numFmtId="1" fontId="20" fillId="0" borderId="16" xfId="55" applyNumberFormat="1" applyFont="1" applyFill="1" applyBorder="1" applyAlignment="1">
      <alignment horizontal="center" vertical="center" wrapText="1"/>
    </xf>
    <xf numFmtId="1" fontId="20" fillId="0" borderId="22" xfId="55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19" fillId="0" borderId="16" xfId="55" applyNumberFormat="1" applyFont="1" applyFill="1" applyBorder="1" applyAlignment="1">
      <alignment horizontal="center" vertical="center" wrapText="1"/>
    </xf>
    <xf numFmtId="1" fontId="19" fillId="0" borderId="17" xfId="55" applyNumberFormat="1" applyFont="1" applyFill="1" applyBorder="1" applyAlignment="1">
      <alignment horizontal="center" vertical="center" wrapText="1"/>
    </xf>
    <xf numFmtId="1" fontId="19" fillId="0" borderId="22" xfId="55" applyNumberFormat="1" applyFont="1" applyFill="1" applyBorder="1" applyAlignment="1">
      <alignment horizontal="center" vertical="center" wrapText="1"/>
    </xf>
    <xf numFmtId="1" fontId="20" fillId="0" borderId="17" xfId="55" applyNumberFormat="1" applyFont="1" applyFill="1" applyBorder="1" applyAlignment="1">
      <alignment horizontal="center" vertical="center" wrapText="1"/>
    </xf>
    <xf numFmtId="0" fontId="14" fillId="34" borderId="79" xfId="0" applyFont="1" applyFill="1" applyBorder="1" applyAlignment="1">
      <alignment horizontal="left" vertical="center"/>
    </xf>
    <xf numFmtId="0" fontId="14" fillId="34" borderId="66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9" fillId="34" borderId="79" xfId="0" applyFont="1" applyFill="1" applyBorder="1" applyAlignment="1">
      <alignment horizontal="left"/>
    </xf>
    <xf numFmtId="0" fontId="19" fillId="34" borderId="66" xfId="0" applyFont="1" applyFill="1" applyBorder="1" applyAlignment="1">
      <alignment horizontal="left"/>
    </xf>
    <xf numFmtId="0" fontId="19" fillId="34" borderId="84" xfId="0" applyFont="1" applyFill="1" applyBorder="1" applyAlignment="1">
      <alignment horizontal="left"/>
    </xf>
    <xf numFmtId="0" fontId="14" fillId="34" borderId="79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 indent="1"/>
    </xf>
    <xf numFmtId="0" fontId="15" fillId="34" borderId="11" xfId="0" applyFont="1" applyFill="1" applyBorder="1" applyAlignment="1">
      <alignment horizontal="left" vertical="center" wrapText="1" indent="1"/>
    </xf>
    <xf numFmtId="0" fontId="15" fillId="34" borderId="13" xfId="0" applyFont="1" applyFill="1" applyBorder="1" applyAlignment="1">
      <alignment horizontal="left" vertical="center" wrapText="1" indent="1"/>
    </xf>
    <xf numFmtId="0" fontId="15" fillId="34" borderId="12" xfId="0" applyFont="1" applyFill="1" applyBorder="1" applyAlignment="1">
      <alignment horizontal="left" vertical="center" wrapText="1" indent="1"/>
    </xf>
    <xf numFmtId="0" fontId="15" fillId="34" borderId="0" xfId="0" applyFont="1" applyFill="1" applyBorder="1" applyAlignment="1">
      <alignment horizontal="left" vertical="center" wrapText="1" indent="1"/>
    </xf>
    <xf numFmtId="0" fontId="15" fillId="34" borderId="19" xfId="0" applyFont="1" applyFill="1" applyBorder="1" applyAlignment="1">
      <alignment horizontal="left" vertical="center" wrapText="1" indent="1"/>
    </xf>
    <xf numFmtId="0" fontId="15" fillId="34" borderId="40" xfId="0" applyFont="1" applyFill="1" applyBorder="1" applyAlignment="1">
      <alignment horizontal="left" vertical="center" wrapText="1" indent="1"/>
    </xf>
    <xf numFmtId="0" fontId="15" fillId="34" borderId="41" xfId="0" applyFont="1" applyFill="1" applyBorder="1" applyAlignment="1">
      <alignment horizontal="left" vertical="center" wrapText="1" indent="1"/>
    </xf>
    <xf numFmtId="0" fontId="15" fillId="34" borderId="42" xfId="0" applyFont="1" applyFill="1" applyBorder="1" applyAlignment="1">
      <alignment horizontal="left" vertical="center" wrapText="1" indent="1"/>
    </xf>
    <xf numFmtId="0" fontId="15" fillId="37" borderId="16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0" fontId="17" fillId="0" borderId="68" xfId="0" applyFont="1" applyFill="1" applyBorder="1" applyAlignment="1">
      <alignment horizontal="center" vertical="top"/>
    </xf>
    <xf numFmtId="0" fontId="17" fillId="0" borderId="79" xfId="0" applyFont="1" applyFill="1" applyBorder="1" applyAlignment="1">
      <alignment horizontal="center"/>
    </xf>
    <xf numFmtId="0" fontId="17" fillId="0" borderId="84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0" fillId="0" borderId="90" xfId="0" applyFont="1" applyBorder="1" applyAlignment="1">
      <alignment horizontal="left" vertical="center" wrapText="1" shrinkToFit="1"/>
    </xf>
    <xf numFmtId="0" fontId="0" fillId="0" borderId="80" xfId="0" applyFont="1" applyBorder="1" applyAlignment="1">
      <alignment horizontal="left" vertical="center" wrapText="1" shrinkToFit="1"/>
    </xf>
    <xf numFmtId="0" fontId="0" fillId="0" borderId="104" xfId="0" applyFont="1" applyBorder="1" applyAlignment="1">
      <alignment horizontal="left" vertical="center" wrapText="1" shrinkToFit="1"/>
    </xf>
    <xf numFmtId="0" fontId="15" fillId="37" borderId="40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15" fillId="34" borderId="90" xfId="0" applyFont="1" applyFill="1" applyBorder="1" applyAlignment="1">
      <alignment horizontal="left" vertical="top" wrapText="1"/>
    </xf>
    <xf numFmtId="0" fontId="15" fillId="34" borderId="80" xfId="0" applyFont="1" applyFill="1" applyBorder="1" applyAlignment="1">
      <alignment horizontal="left" vertical="top" wrapText="1"/>
    </xf>
    <xf numFmtId="0" fontId="15" fillId="34" borderId="104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left" vertical="top" wrapText="1"/>
    </xf>
    <xf numFmtId="0" fontId="15" fillId="34" borderId="40" xfId="0" applyFont="1" applyFill="1" applyBorder="1" applyAlignment="1">
      <alignment horizontal="left" vertical="top" wrapText="1"/>
    </xf>
    <xf numFmtId="0" fontId="15" fillId="34" borderId="41" xfId="0" applyFont="1" applyFill="1" applyBorder="1" applyAlignment="1">
      <alignment horizontal="left" vertical="top" wrapText="1"/>
    </xf>
    <xf numFmtId="0" fontId="15" fillId="34" borderId="42" xfId="0" applyFont="1" applyFill="1" applyBorder="1" applyAlignment="1">
      <alignment horizontal="left" vertical="top" wrapText="1"/>
    </xf>
    <xf numFmtId="0" fontId="15" fillId="34" borderId="105" xfId="0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0" fontId="17" fillId="0" borderId="99" xfId="0" applyFont="1" applyFill="1" applyBorder="1" applyAlignment="1">
      <alignment horizontal="center" vertical="top" shrinkToFit="1"/>
    </xf>
    <xf numFmtId="0" fontId="17" fillId="0" borderId="103" xfId="0" applyFont="1" applyFill="1" applyBorder="1" applyAlignment="1">
      <alignment horizontal="center" vertical="top" shrinkToFit="1"/>
    </xf>
    <xf numFmtId="0" fontId="17" fillId="0" borderId="106" xfId="0" applyFont="1" applyFill="1" applyBorder="1" applyAlignment="1">
      <alignment horizontal="center" vertical="top" shrinkToFit="1"/>
    </xf>
    <xf numFmtId="0" fontId="19" fillId="0" borderId="10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5" fillId="34" borderId="73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15" fillId="34" borderId="79" xfId="0" applyFont="1" applyFill="1" applyBorder="1" applyAlignment="1">
      <alignment horizontal="left"/>
    </xf>
    <xf numFmtId="0" fontId="15" fillId="34" borderId="66" xfId="0" applyFont="1" applyFill="1" applyBorder="1" applyAlignment="1">
      <alignment horizontal="left"/>
    </xf>
    <xf numFmtId="0" fontId="15" fillId="34" borderId="25" xfId="0" applyFont="1" applyFill="1" applyBorder="1" applyAlignment="1">
      <alignment horizontal="left"/>
    </xf>
    <xf numFmtId="0" fontId="15" fillId="34" borderId="74" xfId="0" applyFont="1" applyFill="1" applyBorder="1" applyAlignment="1">
      <alignment horizontal="center"/>
    </xf>
    <xf numFmtId="0" fontId="15" fillId="34" borderId="84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72" xfId="0" applyFont="1" applyFill="1" applyBorder="1" applyAlignment="1">
      <alignment horizontal="center"/>
    </xf>
    <xf numFmtId="0" fontId="15" fillId="34" borderId="108" xfId="0" applyFont="1" applyFill="1" applyBorder="1" applyAlignment="1">
      <alignment horizontal="center"/>
    </xf>
    <xf numFmtId="0" fontId="15" fillId="34" borderId="67" xfId="0" applyFont="1" applyFill="1" applyBorder="1" applyAlignment="1">
      <alignment horizontal="center"/>
    </xf>
    <xf numFmtId="0" fontId="17" fillId="0" borderId="99" xfId="0" applyFont="1" applyFill="1" applyBorder="1" applyAlignment="1">
      <alignment horizontal="center" vertical="top"/>
    </xf>
    <xf numFmtId="0" fontId="17" fillId="0" borderId="103" xfId="0" applyFont="1" applyFill="1" applyBorder="1" applyAlignment="1">
      <alignment horizontal="center" vertical="top"/>
    </xf>
    <xf numFmtId="0" fontId="17" fillId="0" borderId="106" xfId="0" applyFont="1" applyFill="1" applyBorder="1" applyAlignment="1">
      <alignment horizontal="center" vertical="top"/>
    </xf>
    <xf numFmtId="0" fontId="17" fillId="0" borderId="100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0" fontId="17" fillId="0" borderId="68" xfId="0" applyFont="1" applyFill="1" applyBorder="1" applyAlignment="1">
      <alignment horizontal="center" vertical="top"/>
    </xf>
    <xf numFmtId="0" fontId="17" fillId="34" borderId="90" xfId="0" applyFont="1" applyFill="1" applyBorder="1" applyAlignment="1">
      <alignment horizontal="left" vertical="center" wrapText="1" indent="1"/>
    </xf>
    <xf numFmtId="0" fontId="17" fillId="34" borderId="80" xfId="0" applyFont="1" applyFill="1" applyBorder="1" applyAlignment="1">
      <alignment horizontal="left" vertical="center" wrapText="1" indent="1"/>
    </xf>
    <xf numFmtId="0" fontId="17" fillId="34" borderId="104" xfId="0" applyFont="1" applyFill="1" applyBorder="1" applyAlignment="1">
      <alignment horizontal="left" vertical="center" wrapText="1" indent="1"/>
    </xf>
    <xf numFmtId="0" fontId="17" fillId="34" borderId="70" xfId="0" applyFont="1" applyFill="1" applyBorder="1" applyAlignment="1">
      <alignment horizontal="left" vertical="center" wrapText="1" indent="1"/>
    </xf>
    <xf numFmtId="0" fontId="17" fillId="34" borderId="72" xfId="0" applyFont="1" applyFill="1" applyBorder="1" applyAlignment="1">
      <alignment horizontal="left" vertical="center" wrapText="1" indent="1"/>
    </xf>
    <xf numFmtId="0" fontId="17" fillId="34" borderId="88" xfId="0" applyFont="1" applyFill="1" applyBorder="1" applyAlignment="1">
      <alignment horizontal="left" vertical="center" wrapText="1" indent="1"/>
    </xf>
    <xf numFmtId="0" fontId="17" fillId="34" borderId="82" xfId="0" applyFont="1" applyFill="1" applyBorder="1" applyAlignment="1">
      <alignment horizontal="left" indent="1"/>
    </xf>
    <xf numFmtId="0" fontId="17" fillId="34" borderId="43" xfId="0" applyFont="1" applyFill="1" applyBorder="1" applyAlignment="1">
      <alignment horizontal="left" indent="1"/>
    </xf>
    <xf numFmtId="0" fontId="17" fillId="34" borderId="36" xfId="0" applyFont="1" applyFill="1" applyBorder="1" applyAlignment="1">
      <alignment horizontal="left" indent="1"/>
    </xf>
    <xf numFmtId="0" fontId="19" fillId="34" borderId="40" xfId="0" applyFont="1" applyFill="1" applyBorder="1" applyAlignment="1">
      <alignment horizontal="left" vertical="center" indent="1"/>
    </xf>
    <xf numFmtId="0" fontId="19" fillId="34" borderId="41" xfId="0" applyFont="1" applyFill="1" applyBorder="1" applyAlignment="1">
      <alignment horizontal="left" vertical="center" indent="1"/>
    </xf>
    <xf numFmtId="0" fontId="19" fillId="34" borderId="42" xfId="0" applyFont="1" applyFill="1" applyBorder="1" applyAlignment="1">
      <alignment horizontal="left" vertical="center" indent="1"/>
    </xf>
    <xf numFmtId="0" fontId="16" fillId="34" borderId="41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9" fillId="34" borderId="79" xfId="0" applyFont="1" applyFill="1" applyBorder="1" applyAlignment="1">
      <alignment horizontal="left" indent="1"/>
    </xf>
    <xf numFmtId="0" fontId="19" fillId="34" borderId="66" xfId="0" applyFont="1" applyFill="1" applyBorder="1" applyAlignment="1">
      <alignment horizontal="left" indent="1"/>
    </xf>
    <xf numFmtId="0" fontId="19" fillId="34" borderId="84" xfId="0" applyFont="1" applyFill="1" applyBorder="1" applyAlignment="1">
      <alignment horizontal="left" indent="1"/>
    </xf>
    <xf numFmtId="0" fontId="17" fillId="34" borderId="99" xfId="0" applyFont="1" applyFill="1" applyBorder="1" applyAlignment="1">
      <alignment horizontal="left" indent="1"/>
    </xf>
    <xf numFmtId="0" fontId="17" fillId="34" borderId="100" xfId="0" applyFont="1" applyFill="1" applyBorder="1" applyAlignment="1">
      <alignment horizontal="left" indent="1"/>
    </xf>
    <xf numFmtId="0" fontId="17" fillId="34" borderId="77" xfId="0" applyFont="1" applyFill="1" applyBorder="1" applyAlignment="1">
      <alignment horizontal="left" indent="1"/>
    </xf>
    <xf numFmtId="0" fontId="14" fillId="34" borderId="84" xfId="0" applyFont="1" applyFill="1" applyBorder="1" applyAlignment="1">
      <alignment horizontal="left" vertical="center"/>
    </xf>
    <xf numFmtId="0" fontId="15" fillId="34" borderId="82" xfId="0" applyFont="1" applyFill="1" applyBorder="1" applyAlignment="1">
      <alignment horizontal="left" vertical="center"/>
    </xf>
    <xf numFmtId="0" fontId="15" fillId="34" borderId="66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/>
    </xf>
    <xf numFmtId="0" fontId="15" fillId="34" borderId="79" xfId="0" applyFont="1" applyFill="1" applyBorder="1" applyAlignment="1">
      <alignment horizontal="left" vertical="top"/>
    </xf>
    <xf numFmtId="0" fontId="15" fillId="34" borderId="66" xfId="0" applyFont="1" applyFill="1" applyBorder="1" applyAlignment="1">
      <alignment horizontal="left" vertical="top"/>
    </xf>
    <xf numFmtId="0" fontId="15" fillId="34" borderId="25" xfId="0" applyFont="1" applyFill="1" applyBorder="1" applyAlignment="1">
      <alignment horizontal="left" vertical="top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 indent="1"/>
    </xf>
    <xf numFmtId="0" fontId="13" fillId="34" borderId="11" xfId="0" applyFont="1" applyFill="1" applyBorder="1" applyAlignment="1">
      <alignment horizontal="left" vertical="center" wrapText="1" indent="1"/>
    </xf>
    <xf numFmtId="0" fontId="13" fillId="34" borderId="13" xfId="0" applyFont="1" applyFill="1" applyBorder="1" applyAlignment="1">
      <alignment horizontal="left" vertical="center" wrapText="1" indent="1"/>
    </xf>
    <xf numFmtId="0" fontId="13" fillId="34" borderId="12" xfId="0" applyFont="1" applyFill="1" applyBorder="1" applyAlignment="1">
      <alignment horizontal="left" vertical="center" wrapText="1" indent="1"/>
    </xf>
    <xf numFmtId="0" fontId="13" fillId="34" borderId="0" xfId="0" applyFont="1" applyFill="1" applyBorder="1" applyAlignment="1">
      <alignment horizontal="left" vertical="center" wrapText="1" indent="1"/>
    </xf>
    <xf numFmtId="0" fontId="13" fillId="34" borderId="19" xfId="0" applyFont="1" applyFill="1" applyBorder="1" applyAlignment="1">
      <alignment horizontal="left" vertical="center" wrapText="1" indent="1"/>
    </xf>
    <xf numFmtId="0" fontId="13" fillId="34" borderId="40" xfId="0" applyFont="1" applyFill="1" applyBorder="1" applyAlignment="1">
      <alignment horizontal="left" vertical="center" wrapText="1" indent="1"/>
    </xf>
    <xf numFmtId="0" fontId="13" fillId="34" borderId="41" xfId="0" applyFont="1" applyFill="1" applyBorder="1" applyAlignment="1">
      <alignment horizontal="left" vertical="center" wrapText="1" indent="1"/>
    </xf>
    <xf numFmtId="0" fontId="13" fillId="34" borderId="42" xfId="0" applyFont="1" applyFill="1" applyBorder="1" applyAlignment="1">
      <alignment horizontal="left" vertical="center" wrapText="1" indent="1"/>
    </xf>
    <xf numFmtId="0" fontId="17" fillId="34" borderId="101" xfId="0" applyFont="1" applyFill="1" applyBorder="1" applyAlignment="1">
      <alignment horizontal="left" indent="1"/>
    </xf>
    <xf numFmtId="0" fontId="17" fillId="34" borderId="71" xfId="0" applyFont="1" applyFill="1" applyBorder="1" applyAlignment="1">
      <alignment horizontal="left" indent="1"/>
    </xf>
    <xf numFmtId="0" fontId="17" fillId="34" borderId="34" xfId="0" applyFont="1" applyFill="1" applyBorder="1" applyAlignment="1">
      <alignment horizontal="left" indent="1"/>
    </xf>
    <xf numFmtId="0" fontId="15" fillId="34" borderId="101" xfId="0" applyFont="1" applyFill="1" applyBorder="1" applyAlignment="1">
      <alignment horizontal="left" vertical="center"/>
    </xf>
    <xf numFmtId="0" fontId="15" fillId="34" borderId="102" xfId="0" applyFont="1" applyFill="1" applyBorder="1" applyAlignment="1">
      <alignment horizontal="left" vertical="center"/>
    </xf>
    <xf numFmtId="0" fontId="15" fillId="34" borderId="71" xfId="0" applyFont="1" applyFill="1" applyBorder="1" applyAlignment="1">
      <alignment horizontal="left" vertical="center"/>
    </xf>
    <xf numFmtId="0" fontId="15" fillId="34" borderId="25" xfId="0" applyFont="1" applyFill="1" applyBorder="1" applyAlignment="1">
      <alignment horizontal="left" vertical="center"/>
    </xf>
    <xf numFmtId="0" fontId="15" fillId="34" borderId="4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1" fontId="8" fillId="0" borderId="16" xfId="55" applyNumberFormat="1" applyFont="1" applyBorder="1" applyAlignment="1">
      <alignment horizontal="center" vertical="center" wrapText="1"/>
    </xf>
    <xf numFmtId="181" fontId="8" fillId="0" borderId="17" xfId="55" applyNumberFormat="1" applyFont="1" applyBorder="1" applyAlignment="1">
      <alignment horizontal="center" vertical="center" wrapText="1"/>
    </xf>
    <xf numFmtId="181" fontId="8" fillId="0" borderId="22" xfId="55" applyNumberFormat="1" applyFont="1" applyBorder="1" applyAlignment="1">
      <alignment horizontal="center" vertical="center" wrapText="1"/>
    </xf>
    <xf numFmtId="181" fontId="5" fillId="32" borderId="10" xfId="56" applyNumberFormat="1" applyFont="1" applyFill="1" applyBorder="1" applyAlignment="1">
      <alignment horizontal="center" vertical="center" wrapText="1"/>
    </xf>
    <xf numFmtId="181" fontId="5" fillId="32" borderId="23" xfId="56" applyNumberFormat="1" applyFont="1" applyFill="1" applyBorder="1" applyAlignment="1">
      <alignment horizontal="center" vertical="center" wrapText="1"/>
    </xf>
    <xf numFmtId="4" fontId="5" fillId="32" borderId="11" xfId="56" applyNumberFormat="1" applyFont="1" applyFill="1" applyBorder="1" applyAlignment="1">
      <alignment horizontal="center" vertical="center" wrapText="1"/>
    </xf>
    <xf numFmtId="1" fontId="5" fillId="32" borderId="11" xfId="56" applyNumberFormat="1" applyFont="1" applyFill="1" applyBorder="1" applyAlignment="1">
      <alignment horizontal="center" vertical="center" wrapText="1"/>
    </xf>
    <xf numFmtId="1" fontId="5" fillId="32" borderId="13" xfId="56" applyNumberFormat="1" applyFont="1" applyFill="1" applyBorder="1" applyAlignment="1">
      <alignment horizontal="center" vertical="center" wrapText="1"/>
    </xf>
    <xf numFmtId="1" fontId="0" fillId="36" borderId="109" xfId="0" applyNumberFormat="1" applyFill="1" applyBorder="1" applyAlignment="1" applyProtection="1">
      <alignment horizontal="center"/>
      <protection locked="0"/>
    </xf>
    <xf numFmtId="1" fontId="0" fillId="36" borderId="110" xfId="0" applyNumberFormat="1" applyFill="1" applyBorder="1" applyAlignment="1" applyProtection="1">
      <alignment horizontal="center"/>
      <protection locked="0"/>
    </xf>
    <xf numFmtId="1" fontId="0" fillId="36" borderId="111" xfId="0" applyNumberFormat="1" applyFill="1" applyBorder="1" applyAlignment="1" applyProtection="1">
      <alignment horizontal="center"/>
      <protection locked="0"/>
    </xf>
    <xf numFmtId="171" fontId="8" fillId="0" borderId="14" xfId="56" applyFont="1" applyBorder="1" applyAlignment="1">
      <alignment horizontal="center" shrinkToFit="1"/>
    </xf>
    <xf numFmtId="0" fontId="0" fillId="34" borderId="0" xfId="0" applyFill="1" applyAlignment="1">
      <alignment shrinkToFit="1"/>
    </xf>
    <xf numFmtId="1" fontId="5" fillId="33" borderId="0" xfId="0" applyNumberFormat="1" applyFont="1" applyFill="1" applyBorder="1" applyAlignment="1" applyProtection="1">
      <alignment horizontal="center" shrinkToFit="1"/>
      <protection locked="0"/>
    </xf>
    <xf numFmtId="1" fontId="5" fillId="33" borderId="19" xfId="0" applyNumberFormat="1" applyFont="1" applyFill="1" applyBorder="1" applyAlignment="1" applyProtection="1">
      <alignment horizontal="center" shrinkToFit="1"/>
      <protection locked="0"/>
    </xf>
    <xf numFmtId="4" fontId="0" fillId="0" borderId="95" xfId="0" applyNumberFormat="1" applyBorder="1" applyAlignment="1">
      <alignment horizontal="center"/>
    </xf>
    <xf numFmtId="1" fontId="0" fillId="36" borderId="92" xfId="0" applyNumberFormat="1" applyFill="1" applyBorder="1" applyAlignment="1" applyProtection="1">
      <alignment horizontal="center" shrinkToFit="1"/>
      <protection locked="0"/>
    </xf>
    <xf numFmtId="1" fontId="0" fillId="36" borderId="93" xfId="0" applyNumberFormat="1" applyFill="1" applyBorder="1" applyAlignment="1" applyProtection="1">
      <alignment horizontal="center" shrinkToFit="1"/>
      <protection locked="0"/>
    </xf>
    <xf numFmtId="4" fontId="0" fillId="0" borderId="112" xfId="0" applyNumberFormat="1" applyBorder="1" applyAlignment="1">
      <alignment horizontal="center"/>
    </xf>
    <xf numFmtId="1" fontId="0" fillId="36" borderId="94" xfId="0" applyNumberFormat="1" applyFill="1" applyBorder="1" applyAlignment="1" applyProtection="1">
      <alignment horizontal="center" shrinkToFit="1"/>
      <protection locked="0"/>
    </xf>
    <xf numFmtId="171" fontId="8" fillId="0" borderId="18" xfId="56" applyFont="1" applyBorder="1" applyAlignment="1">
      <alignment horizontal="center" shrinkToFit="1"/>
    </xf>
    <xf numFmtId="171" fontId="9" fillId="0" borderId="21" xfId="56" applyFont="1" applyBorder="1" applyAlignment="1">
      <alignment horizontal="center" shrinkToFit="1"/>
    </xf>
    <xf numFmtId="2" fontId="10" fillId="0" borderId="16" xfId="0" applyNumberFormat="1" applyFont="1" applyBorder="1" applyAlignment="1">
      <alignment horizontal="center" shrinkToFit="1"/>
    </xf>
    <xf numFmtId="2" fontId="10" fillId="0" borderId="17" xfId="0" applyNumberFormat="1" applyFont="1" applyBorder="1" applyAlignment="1">
      <alignment horizontal="center" shrinkToFit="1"/>
    </xf>
    <xf numFmtId="2" fontId="10" fillId="0" borderId="22" xfId="0" applyNumberFormat="1" applyFont="1" applyBorder="1" applyAlignment="1">
      <alignment horizontal="center" shrinkToFit="1"/>
    </xf>
    <xf numFmtId="181" fontId="5" fillId="32" borderId="10" xfId="56" applyNumberFormat="1" applyFont="1" applyFill="1" applyBorder="1" applyAlignment="1">
      <alignment horizontal="left"/>
    </xf>
    <xf numFmtId="4" fontId="5" fillId="32" borderId="11" xfId="56" applyNumberFormat="1" applyFont="1" applyFill="1" applyBorder="1" applyAlignment="1">
      <alignment horizontal="center"/>
    </xf>
    <xf numFmtId="1" fontId="5" fillId="32" borderId="11" xfId="56" applyNumberFormat="1" applyFont="1" applyFill="1" applyBorder="1" applyAlignment="1">
      <alignment horizontal="center" vertical="center" wrapText="1" shrinkToFit="1"/>
    </xf>
    <xf numFmtId="4" fontId="5" fillId="33" borderId="0" xfId="0" applyNumberFormat="1" applyFont="1" applyFill="1" applyBorder="1" applyAlignment="1">
      <alignment horizontal="center" shrinkToFit="1"/>
    </xf>
    <xf numFmtId="4" fontId="5" fillId="33" borderId="18" xfId="0" applyNumberFormat="1" applyFont="1" applyFill="1" applyBorder="1" applyAlignment="1">
      <alignment horizontal="center" shrinkToFit="1"/>
    </xf>
    <xf numFmtId="4" fontId="0" fillId="0" borderId="91" xfId="0" applyNumberFormat="1" applyFont="1" applyBorder="1" applyAlignment="1">
      <alignment horizontal="center"/>
    </xf>
    <xf numFmtId="0" fontId="0" fillId="36" borderId="14" xfId="0" applyFill="1" applyBorder="1" applyAlignment="1" applyProtection="1">
      <alignment horizontal="center" shrinkToFit="1"/>
      <protection locked="0"/>
    </xf>
    <xf numFmtId="0" fontId="0" fillId="36" borderId="13" xfId="0" applyFill="1" applyBorder="1" applyAlignment="1" applyProtection="1">
      <alignment horizontal="center" shrinkToFit="1"/>
      <protection locked="0"/>
    </xf>
    <xf numFmtId="2" fontId="0" fillId="0" borderId="12" xfId="0" applyNumberFormat="1" applyFill="1" applyBorder="1" applyAlignment="1" applyProtection="1">
      <alignment horizontal="center" shrinkToFit="1"/>
      <protection/>
    </xf>
    <xf numFmtId="2" fontId="0" fillId="0" borderId="18" xfId="0" applyNumberFormat="1" applyFill="1" applyBorder="1" applyAlignment="1" applyProtection="1">
      <alignment horizontal="center" shrinkToFit="1"/>
      <protection/>
    </xf>
    <xf numFmtId="0" fontId="0" fillId="36" borderId="18" xfId="0" applyFill="1" applyBorder="1" applyAlignment="1" applyProtection="1">
      <alignment horizontal="center" shrinkToFit="1"/>
      <protection locked="0"/>
    </xf>
    <xf numFmtId="0" fontId="0" fillId="36" borderId="19" xfId="0" applyFill="1" applyBorder="1" applyAlignment="1" applyProtection="1">
      <alignment horizontal="center" shrinkToFit="1"/>
      <protection locked="0"/>
    </xf>
    <xf numFmtId="2" fontId="0" fillId="0" borderId="40" xfId="0" applyNumberFormat="1" applyFill="1" applyBorder="1" applyAlignment="1" applyProtection="1">
      <alignment horizontal="center" shrinkToFit="1"/>
      <protection/>
    </xf>
    <xf numFmtId="2" fontId="0" fillId="0" borderId="20" xfId="0" applyNumberFormat="1" applyFill="1" applyBorder="1" applyAlignment="1" applyProtection="1">
      <alignment horizontal="center" shrinkToFit="1"/>
      <protection/>
    </xf>
    <xf numFmtId="171" fontId="8" fillId="0" borderId="20" xfId="56" applyFont="1" applyBorder="1" applyAlignment="1">
      <alignment horizontal="center" shrinkToFit="1"/>
    </xf>
    <xf numFmtId="181" fontId="8" fillId="0" borderId="16" xfId="56" applyNumberFormat="1" applyFont="1" applyBorder="1" applyAlignment="1">
      <alignment horizontal="center" vertical="center" wrapText="1" shrinkToFit="1"/>
    </xf>
    <xf numFmtId="181" fontId="8" fillId="0" borderId="17" xfId="56" applyNumberFormat="1" applyFont="1" applyBorder="1" applyAlignment="1">
      <alignment horizontal="center" vertical="center" wrapText="1" shrinkToFit="1"/>
    </xf>
    <xf numFmtId="181" fontId="8" fillId="0" borderId="22" xfId="56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shrinkToFit="1"/>
    </xf>
    <xf numFmtId="1" fontId="0" fillId="0" borderId="0" xfId="0" applyNumberFormat="1" applyBorder="1" applyAlignment="1">
      <alignment horizontal="center" shrinkToFit="1"/>
    </xf>
    <xf numFmtId="182" fontId="8" fillId="0" borderId="0" xfId="0" applyNumberFormat="1" applyFont="1" applyBorder="1" applyAlignment="1">
      <alignment horizontal="center" shrinkToFit="1"/>
    </xf>
    <xf numFmtId="181" fontId="5" fillId="32" borderId="10" xfId="56" applyNumberFormat="1" applyFont="1" applyFill="1" applyBorder="1" applyAlignment="1">
      <alignment horizontal="center"/>
    </xf>
    <xf numFmtId="181" fontId="5" fillId="32" borderId="11" xfId="56" applyNumberFormat="1" applyFont="1" applyFill="1" applyBorder="1" applyAlignment="1">
      <alignment horizontal="center"/>
    </xf>
    <xf numFmtId="4" fontId="5" fillId="32" borderId="11" xfId="56" applyNumberFormat="1" applyFont="1" applyFill="1" applyBorder="1" applyAlignment="1">
      <alignment horizontal="center" wrapText="1"/>
    </xf>
    <xf numFmtId="4" fontId="5" fillId="32" borderId="11" xfId="56" applyNumberFormat="1" applyFont="1" applyFill="1" applyBorder="1" applyAlignment="1">
      <alignment horizontal="center" shrinkToFit="1"/>
    </xf>
    <xf numFmtId="1" fontId="5" fillId="32" borderId="11" xfId="56" applyNumberFormat="1" applyFont="1" applyFill="1" applyBorder="1" applyAlignment="1">
      <alignment horizontal="center" wrapText="1" shrinkToFit="1"/>
    </xf>
    <xf numFmtId="4" fontId="11" fillId="32" borderId="14" xfId="56" applyNumberFormat="1" applyFont="1" applyFill="1" applyBorder="1" applyAlignment="1">
      <alignment horizontal="center" vertical="center" wrapText="1" shrinkToFit="1"/>
    </xf>
    <xf numFmtId="49" fontId="6" fillId="33" borderId="0" xfId="0" applyNumberFormat="1" applyFont="1" applyFill="1" applyBorder="1" applyAlignment="1">
      <alignment horizontal="center" shrinkToFit="1"/>
    </xf>
    <xf numFmtId="1" fontId="6" fillId="33" borderId="0" xfId="0" applyNumberFormat="1" applyFont="1" applyFill="1" applyBorder="1" applyAlignment="1">
      <alignment horizontal="center" shrinkToFit="1"/>
    </xf>
    <xf numFmtId="49" fontId="6" fillId="33" borderId="18" xfId="0" applyNumberFormat="1" applyFont="1" applyFill="1" applyBorder="1" applyAlignment="1">
      <alignment horizontal="center" shrinkToFit="1"/>
    </xf>
    <xf numFmtId="4" fontId="0" fillId="0" borderId="113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shrinkToFit="1"/>
    </xf>
    <xf numFmtId="4" fontId="0" fillId="0" borderId="18" xfId="0" applyNumberFormat="1" applyBorder="1" applyAlignment="1">
      <alignment horizontal="center" shrinkToFit="1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4" fontId="0" fillId="0" borderId="49" xfId="0" applyNumberFormat="1" applyFont="1" applyBorder="1" applyAlignment="1">
      <alignment horizontal="center"/>
    </xf>
    <xf numFmtId="0" fontId="0" fillId="36" borderId="95" xfId="0" applyFill="1" applyBorder="1" applyAlignment="1" applyProtection="1">
      <alignment horizontal="center" shrinkToFit="1"/>
      <protection locked="0"/>
    </xf>
    <xf numFmtId="2" fontId="0" fillId="0" borderId="18" xfId="0" applyNumberFormat="1" applyFill="1" applyBorder="1" applyAlignment="1">
      <alignment horizontal="center" shrinkToFit="1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36" borderId="64" xfId="0" applyFill="1" applyBorder="1" applyAlignment="1" applyProtection="1">
      <alignment horizontal="center" shrinkToFit="1"/>
      <protection locked="0"/>
    </xf>
    <xf numFmtId="0" fontId="0" fillId="36" borderId="96" xfId="0" applyFill="1" applyBorder="1" applyAlignment="1" applyProtection="1">
      <alignment horizontal="center" shrinkToFit="1"/>
      <protection locked="0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4" fontId="0" fillId="0" borderId="60" xfId="0" applyNumberFormat="1" applyBorder="1" applyAlignment="1">
      <alignment horizontal="center"/>
    </xf>
    <xf numFmtId="0" fontId="0" fillId="0" borderId="17" xfId="0" applyBorder="1" applyAlignment="1">
      <alignment horizontal="center" shrinkToFit="1"/>
    </xf>
    <xf numFmtId="1" fontId="0" fillId="0" borderId="17" xfId="0" applyNumberFormat="1" applyBorder="1" applyAlignment="1">
      <alignment horizontal="center" shrinkToFit="1"/>
    </xf>
    <xf numFmtId="4" fontId="8" fillId="0" borderId="21" xfId="0" applyNumberFormat="1" applyFont="1" applyBorder="1" applyAlignment="1">
      <alignment horizontal="center" shrinkToFit="1"/>
    </xf>
    <xf numFmtId="182" fontId="8" fillId="0" borderId="21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1" fontId="0" fillId="0" borderId="0" xfId="0" applyNumberFormat="1" applyAlignment="1">
      <alignment horizontal="center" shrinkToFit="1"/>
    </xf>
    <xf numFmtId="4" fontId="5" fillId="32" borderId="11" xfId="56" applyNumberFormat="1" applyFont="1" applyFill="1" applyBorder="1" applyAlignment="1">
      <alignment horizontal="center" wrapText="1" shrinkToFit="1"/>
    </xf>
    <xf numFmtId="4" fontId="11" fillId="34" borderId="14" xfId="56" applyNumberFormat="1" applyFont="1" applyFill="1" applyBorder="1" applyAlignment="1">
      <alignment horizontal="center" vertical="center" wrapText="1" shrinkToFit="1"/>
    </xf>
    <xf numFmtId="4" fontId="6" fillId="33" borderId="0" xfId="0" applyNumberFormat="1" applyFont="1" applyFill="1" applyBorder="1" applyAlignment="1">
      <alignment horizontal="center" shrinkToFit="1"/>
    </xf>
    <xf numFmtId="49" fontId="6" fillId="34" borderId="18" xfId="0" applyNumberFormat="1" applyFont="1" applyFill="1" applyBorder="1" applyAlignment="1">
      <alignment horizontal="center" shrinkToFit="1"/>
    </xf>
    <xf numFmtId="0" fontId="0" fillId="0" borderId="64" xfId="0" applyFill="1" applyBorder="1" applyAlignment="1">
      <alignment/>
    </xf>
    <xf numFmtId="4" fontId="0" fillId="0" borderId="0" xfId="0" applyNumberFormat="1" applyBorder="1" applyAlignment="1">
      <alignment horizontal="center" shrinkToFit="1"/>
    </xf>
    <xf numFmtId="4" fontId="0" fillId="34" borderId="18" xfId="0" applyNumberFormat="1" applyFill="1" applyBorder="1" applyAlignment="1">
      <alignment horizontal="center" shrinkToFit="1"/>
    </xf>
    <xf numFmtId="0" fontId="39" fillId="0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4" fontId="0" fillId="0" borderId="110" xfId="0" applyNumberFormat="1" applyBorder="1" applyAlignment="1">
      <alignment horizontal="center"/>
    </xf>
    <xf numFmtId="0" fontId="12" fillId="34" borderId="49" xfId="0" applyFont="1" applyFill="1" applyBorder="1" applyAlignment="1">
      <alignment/>
    </xf>
    <xf numFmtId="4" fontId="0" fillId="0" borderId="49" xfId="0" applyNumberFormat="1" applyBorder="1" applyAlignment="1">
      <alignment horizontal="center" shrinkToFit="1"/>
    </xf>
    <xf numFmtId="187" fontId="0" fillId="0" borderId="49" xfId="64" applyNumberFormat="1" applyFont="1" applyFill="1" applyBorder="1" applyAlignment="1">
      <alignment horizontal="center"/>
    </xf>
    <xf numFmtId="0" fontId="0" fillId="36" borderId="54" xfId="0" applyFill="1" applyBorder="1" applyAlignment="1" applyProtection="1">
      <alignment horizontal="center" shrinkToFit="1"/>
      <protection locked="0"/>
    </xf>
    <xf numFmtId="0" fontId="0" fillId="36" borderId="46" xfId="0" applyFill="1" applyBorder="1" applyAlignment="1" applyProtection="1">
      <alignment horizontal="center" shrinkToFit="1"/>
      <protection locked="0"/>
    </xf>
    <xf numFmtId="2" fontId="0" fillId="34" borderId="18" xfId="0" applyNumberFormat="1" applyFill="1" applyBorder="1" applyAlignment="1">
      <alignment horizontal="center" shrinkToFit="1"/>
    </xf>
    <xf numFmtId="0" fontId="40" fillId="0" borderId="12" xfId="0" applyFont="1" applyFill="1" applyBorder="1" applyAlignment="1">
      <alignment/>
    </xf>
    <xf numFmtId="187" fontId="0" fillId="0" borderId="114" xfId="64" applyNumberFormat="1" applyFont="1" applyFill="1" applyBorder="1" applyAlignment="1">
      <alignment horizontal="center"/>
    </xf>
    <xf numFmtId="4" fontId="0" fillId="0" borderId="115" xfId="0" applyNumberFormat="1" applyBorder="1" applyAlignment="1">
      <alignment horizontal="center"/>
    </xf>
    <xf numFmtId="4" fontId="0" fillId="0" borderId="114" xfId="0" applyNumberFormat="1" applyBorder="1" applyAlignment="1">
      <alignment horizontal="center" shrinkToFit="1"/>
    </xf>
    <xf numFmtId="0" fontId="0" fillId="0" borderId="55" xfId="0" applyBorder="1" applyAlignment="1" applyProtection="1">
      <alignment horizontal="center" shrinkToFit="1"/>
      <protection locked="0"/>
    </xf>
    <xf numFmtId="0" fontId="0" fillId="0" borderId="47" xfId="0" applyBorder="1" applyAlignment="1" applyProtection="1">
      <alignment horizontal="center" shrinkToFit="1"/>
      <protection locked="0"/>
    </xf>
    <xf numFmtId="0" fontId="0" fillId="0" borderId="52" xfId="0" applyFill="1" applyBorder="1" applyAlignment="1">
      <alignment horizontal="left" indent="2"/>
    </xf>
    <xf numFmtId="4" fontId="0" fillId="0" borderId="64" xfId="0" applyNumberFormat="1" applyFont="1" applyBorder="1" applyAlignment="1">
      <alignment horizontal="center"/>
    </xf>
    <xf numFmtId="0" fontId="0" fillId="36" borderId="55" xfId="0" applyFill="1" applyBorder="1" applyAlignment="1" applyProtection="1">
      <alignment horizontal="center" shrinkToFit="1"/>
      <protection locked="0"/>
    </xf>
    <xf numFmtId="0" fontId="0" fillId="36" borderId="47" xfId="0" applyFill="1" applyBorder="1" applyAlignment="1" applyProtection="1">
      <alignment horizontal="center" shrinkToFit="1"/>
      <protection locked="0"/>
    </xf>
    <xf numFmtId="187" fontId="0" fillId="0" borderId="110" xfId="64" applyNumberFormat="1" applyFont="1" applyFill="1" applyBorder="1" applyAlignment="1">
      <alignment horizontal="center"/>
    </xf>
    <xf numFmtId="4" fontId="40" fillId="0" borderId="110" xfId="0" applyNumberFormat="1" applyFont="1" applyBorder="1" applyAlignment="1">
      <alignment horizontal="center"/>
    </xf>
    <xf numFmtId="4" fontId="40" fillId="0" borderId="110" xfId="0" applyNumberFormat="1" applyFont="1" applyBorder="1" applyAlignment="1">
      <alignment horizontal="center" shrinkToFit="1"/>
    </xf>
    <xf numFmtId="0" fontId="0" fillId="34" borderId="86" xfId="0" applyFill="1" applyBorder="1" applyAlignment="1" applyProtection="1">
      <alignment horizontal="center" shrinkToFit="1"/>
      <protection locked="0"/>
    </xf>
    <xf numFmtId="0" fontId="0" fillId="34" borderId="87" xfId="0" applyFill="1" applyBorder="1" applyAlignment="1" applyProtection="1">
      <alignment horizontal="center" shrinkToFit="1"/>
      <protection locked="0"/>
    </xf>
    <xf numFmtId="0" fontId="0" fillId="0" borderId="53" xfId="0" applyFill="1" applyBorder="1" applyAlignment="1">
      <alignment/>
    </xf>
    <xf numFmtId="187" fontId="0" fillId="0" borderId="60" xfId="64" applyNumberFormat="1" applyFont="1" applyFill="1" applyBorder="1" applyAlignment="1">
      <alignment horizontal="center"/>
    </xf>
    <xf numFmtId="4" fontId="0" fillId="0" borderId="112" xfId="0" applyNumberFormat="1" applyFont="1" applyBorder="1" applyAlignment="1">
      <alignment horizontal="center"/>
    </xf>
    <xf numFmtId="4" fontId="0" fillId="0" borderId="60" xfId="0" applyNumberFormat="1" applyFont="1" applyBorder="1" applyAlignment="1">
      <alignment horizontal="center" shrinkToFit="1"/>
    </xf>
    <xf numFmtId="0" fontId="0" fillId="36" borderId="112" xfId="0" applyFill="1" applyBorder="1" applyAlignment="1" applyProtection="1">
      <alignment horizontal="center" shrinkToFit="1"/>
      <protection locked="0"/>
    </xf>
    <xf numFmtId="0" fontId="0" fillId="36" borderId="50" xfId="0" applyFill="1" applyBorder="1" applyAlignment="1" applyProtection="1">
      <alignment horizontal="center" shrinkToFit="1"/>
      <protection locked="0"/>
    </xf>
    <xf numFmtId="4" fontId="0" fillId="0" borderId="17" xfId="0" applyNumberFormat="1" applyBorder="1" applyAlignment="1">
      <alignment horizontal="center" shrinkToFit="1"/>
    </xf>
    <xf numFmtId="4" fontId="8" fillId="34" borderId="21" xfId="0" applyNumberFormat="1" applyFont="1" applyFill="1" applyBorder="1" applyAlignment="1">
      <alignment horizontal="center" shrinkToFit="1"/>
    </xf>
    <xf numFmtId="182" fontId="8" fillId="34" borderId="21" xfId="0" applyNumberFormat="1" applyFont="1" applyFill="1" applyBorder="1" applyAlignment="1">
      <alignment horizontal="center" shrinkToFit="1"/>
    </xf>
    <xf numFmtId="0" fontId="0" fillId="34" borderId="0" xfId="0" applyFill="1" applyAlignment="1">
      <alignment horizontal="center" shrinkToFit="1"/>
    </xf>
    <xf numFmtId="1" fontId="0" fillId="34" borderId="0" xfId="0" applyNumberFormat="1" applyFill="1" applyAlignment="1">
      <alignment horizontal="center" shrinkToFit="1"/>
    </xf>
    <xf numFmtId="189" fontId="8" fillId="34" borderId="21" xfId="0" applyNumberFormat="1" applyFont="1" applyFill="1" applyBorder="1" applyAlignment="1">
      <alignment horizontal="center" shrinkToFit="1"/>
    </xf>
    <xf numFmtId="190" fontId="8" fillId="34" borderId="21" xfId="0" applyNumberFormat="1" applyFont="1" applyFill="1" applyBorder="1" applyAlignment="1">
      <alignment horizontal="center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 2" xfId="64"/>
  </cellStyles>
  <dxfs count="2"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2.00390625" style="0" customWidth="1"/>
    <col min="2" max="2" width="4.421875" style="0" customWidth="1"/>
    <col min="3" max="3" width="3.8515625" style="0" customWidth="1"/>
    <col min="4" max="4" width="4.57421875" style="0" customWidth="1"/>
    <col min="5" max="5" width="5.00390625" style="0" customWidth="1"/>
    <col min="6" max="6" width="10.140625" style="0" customWidth="1"/>
    <col min="7" max="7" width="10.140625" style="0" hidden="1" customWidth="1"/>
    <col min="8" max="8" width="2.8515625" style="0" customWidth="1"/>
    <col min="9" max="9" width="15.00390625" style="0" customWidth="1"/>
    <col min="10" max="10" width="3.140625" style="0" customWidth="1"/>
    <col min="11" max="11" width="12.57421875" style="0" hidden="1" customWidth="1"/>
    <col min="12" max="12" width="16.00390625" style="0" customWidth="1"/>
    <col min="13" max="13" width="7.00390625" style="0" customWidth="1"/>
    <col min="14" max="14" width="10.7109375" style="0" customWidth="1"/>
    <col min="15" max="15" width="12.00390625" style="0" customWidth="1"/>
    <col min="16" max="39" width="9.140625" style="130" customWidth="1"/>
  </cols>
  <sheetData>
    <row r="1" spans="1:15" ht="30" customHeight="1" thickBot="1">
      <c r="A1" s="369" t="s">
        <v>121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39" s="132" customFormat="1" ht="12.75" customHeight="1">
      <c r="A2" s="360" t="s">
        <v>65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</row>
    <row r="3" spans="1:39" s="132" customFormat="1" ht="12.75" customHeigh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5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1:39" s="132" customFormat="1" ht="13.5" customHeight="1" thickBot="1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8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</row>
    <row r="5" spans="1:39" s="134" customFormat="1" ht="63.75" customHeight="1" thickBot="1">
      <c r="A5" s="352" t="s">
        <v>7</v>
      </c>
      <c r="B5" s="353"/>
      <c r="C5" s="353"/>
      <c r="D5" s="353"/>
      <c r="E5" s="354"/>
      <c r="F5" s="346" t="s">
        <v>66</v>
      </c>
      <c r="G5" s="347"/>
      <c r="H5" s="347"/>
      <c r="I5" s="348"/>
      <c r="J5" s="341" t="s">
        <v>67</v>
      </c>
      <c r="K5" s="349"/>
      <c r="L5" s="349"/>
      <c r="M5" s="342"/>
      <c r="N5" s="341" t="s">
        <v>107</v>
      </c>
      <c r="O5" s="342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</row>
    <row r="6" spans="1:39" s="134" customFormat="1" ht="15.75" thickBot="1">
      <c r="A6" s="355"/>
      <c r="B6" s="356"/>
      <c r="C6" s="356"/>
      <c r="D6" s="356"/>
      <c r="E6" s="357"/>
      <c r="F6" s="343" t="s">
        <v>9</v>
      </c>
      <c r="G6" s="344"/>
      <c r="H6" s="344"/>
      <c r="I6" s="344"/>
      <c r="J6" s="343" t="s">
        <v>9</v>
      </c>
      <c r="K6" s="344"/>
      <c r="L6" s="344"/>
      <c r="M6" s="345"/>
      <c r="N6" s="344" t="s">
        <v>9</v>
      </c>
      <c r="O6" s="345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</row>
    <row r="7" spans="1:15" ht="15.75">
      <c r="A7" s="338" t="s">
        <v>10</v>
      </c>
      <c r="B7" s="339"/>
      <c r="C7" s="339"/>
      <c r="D7" s="339"/>
      <c r="E7" s="340"/>
      <c r="F7" s="325"/>
      <c r="G7" s="358"/>
      <c r="H7" s="358"/>
      <c r="I7" s="359"/>
      <c r="J7" s="325"/>
      <c r="K7" s="326"/>
      <c r="L7" s="326"/>
      <c r="M7" s="327"/>
      <c r="N7" s="337"/>
      <c r="O7" s="327"/>
    </row>
    <row r="8" spans="1:15" ht="15.75">
      <c r="A8" s="284" t="s">
        <v>11</v>
      </c>
      <c r="B8" s="285"/>
      <c r="C8" s="285"/>
      <c r="D8" s="285"/>
      <c r="E8" s="286"/>
      <c r="F8" s="291"/>
      <c r="G8" s="292"/>
      <c r="H8" s="292"/>
      <c r="I8" s="293"/>
      <c r="J8" s="291"/>
      <c r="K8" s="294"/>
      <c r="L8" s="294"/>
      <c r="M8" s="290"/>
      <c r="N8" s="289"/>
      <c r="O8" s="290"/>
    </row>
    <row r="9" spans="1:15" ht="15.75">
      <c r="A9" s="284" t="s">
        <v>12</v>
      </c>
      <c r="B9" s="285"/>
      <c r="C9" s="285"/>
      <c r="D9" s="285"/>
      <c r="E9" s="286"/>
      <c r="F9" s="291"/>
      <c r="G9" s="292"/>
      <c r="H9" s="292"/>
      <c r="I9" s="293"/>
      <c r="J9" s="291"/>
      <c r="K9" s="294"/>
      <c r="L9" s="294"/>
      <c r="M9" s="290"/>
      <c r="N9" s="289"/>
      <c r="O9" s="290"/>
    </row>
    <row r="10" spans="1:15" ht="15.75">
      <c r="A10" s="284" t="s">
        <v>13</v>
      </c>
      <c r="B10" s="285"/>
      <c r="C10" s="285"/>
      <c r="D10" s="285"/>
      <c r="E10" s="286"/>
      <c r="F10" s="291"/>
      <c r="G10" s="292"/>
      <c r="H10" s="292"/>
      <c r="I10" s="293"/>
      <c r="J10" s="291"/>
      <c r="K10" s="294"/>
      <c r="L10" s="294"/>
      <c r="M10" s="290"/>
      <c r="N10" s="289"/>
      <c r="O10" s="290"/>
    </row>
    <row r="11" spans="1:15" ht="15.75">
      <c r="A11" s="284" t="s">
        <v>14</v>
      </c>
      <c r="B11" s="285"/>
      <c r="C11" s="285"/>
      <c r="D11" s="285"/>
      <c r="E11" s="286"/>
      <c r="F11" s="291"/>
      <c r="G11" s="292"/>
      <c r="H11" s="292"/>
      <c r="I11" s="293"/>
      <c r="J11" s="291"/>
      <c r="K11" s="294"/>
      <c r="L11" s="294"/>
      <c r="M11" s="290"/>
      <c r="N11" s="289"/>
      <c r="O11" s="290"/>
    </row>
    <row r="12" spans="1:15" ht="15.75">
      <c r="A12" s="284" t="s">
        <v>15</v>
      </c>
      <c r="B12" s="285"/>
      <c r="C12" s="285"/>
      <c r="D12" s="285"/>
      <c r="E12" s="286"/>
      <c r="F12" s="291"/>
      <c r="G12" s="292"/>
      <c r="H12" s="292"/>
      <c r="I12" s="293"/>
      <c r="J12" s="291"/>
      <c r="K12" s="294"/>
      <c r="L12" s="294"/>
      <c r="M12" s="290"/>
      <c r="N12" s="289"/>
      <c r="O12" s="290"/>
    </row>
    <row r="13" spans="1:15" ht="15.75">
      <c r="A13" s="284" t="s">
        <v>16</v>
      </c>
      <c r="B13" s="285"/>
      <c r="C13" s="285"/>
      <c r="D13" s="285"/>
      <c r="E13" s="286"/>
      <c r="F13" s="291"/>
      <c r="G13" s="292"/>
      <c r="H13" s="292"/>
      <c r="I13" s="293"/>
      <c r="J13" s="291"/>
      <c r="K13" s="294"/>
      <c r="L13" s="294"/>
      <c r="M13" s="290"/>
      <c r="N13" s="289"/>
      <c r="O13" s="290"/>
    </row>
    <row r="14" spans="1:15" ht="15.75">
      <c r="A14" s="284" t="s">
        <v>17</v>
      </c>
      <c r="B14" s="285"/>
      <c r="C14" s="285"/>
      <c r="D14" s="285"/>
      <c r="E14" s="286"/>
      <c r="F14" s="291"/>
      <c r="G14" s="292"/>
      <c r="H14" s="292"/>
      <c r="I14" s="293"/>
      <c r="J14" s="291"/>
      <c r="K14" s="294"/>
      <c r="L14" s="294"/>
      <c r="M14" s="290"/>
      <c r="N14" s="289"/>
      <c r="O14" s="290"/>
    </row>
    <row r="15" spans="1:15" ht="15.75">
      <c r="A15" s="284" t="s">
        <v>18</v>
      </c>
      <c r="B15" s="285"/>
      <c r="C15" s="285"/>
      <c r="D15" s="285"/>
      <c r="E15" s="286"/>
      <c r="F15" s="291"/>
      <c r="G15" s="292"/>
      <c r="H15" s="292"/>
      <c r="I15" s="293"/>
      <c r="J15" s="291"/>
      <c r="K15" s="294"/>
      <c r="L15" s="294"/>
      <c r="M15" s="290"/>
      <c r="N15" s="289"/>
      <c r="O15" s="290"/>
    </row>
    <row r="16" spans="1:15" ht="15.75">
      <c r="A16" s="284" t="s">
        <v>64</v>
      </c>
      <c r="B16" s="285"/>
      <c r="C16" s="285"/>
      <c r="D16" s="285"/>
      <c r="E16" s="286"/>
      <c r="F16" s="291"/>
      <c r="G16" s="292"/>
      <c r="H16" s="292"/>
      <c r="I16" s="293"/>
      <c r="J16" s="291"/>
      <c r="K16" s="294"/>
      <c r="L16" s="294"/>
      <c r="M16" s="290"/>
      <c r="N16" s="289"/>
      <c r="O16" s="290"/>
    </row>
    <row r="17" spans="1:15" ht="15.75">
      <c r="A17" s="284" t="s">
        <v>114</v>
      </c>
      <c r="B17" s="285"/>
      <c r="C17" s="285"/>
      <c r="D17" s="285"/>
      <c r="E17" s="286"/>
      <c r="F17" s="291"/>
      <c r="G17" s="292"/>
      <c r="H17" s="292"/>
      <c r="I17" s="293"/>
      <c r="J17" s="291"/>
      <c r="K17" s="294"/>
      <c r="L17" s="294"/>
      <c r="M17" s="290"/>
      <c r="N17" s="289"/>
      <c r="O17" s="290"/>
    </row>
    <row r="18" spans="1:15" ht="15.75">
      <c r="A18" s="284" t="s">
        <v>115</v>
      </c>
      <c r="B18" s="285"/>
      <c r="C18" s="285"/>
      <c r="D18" s="285"/>
      <c r="E18" s="286"/>
      <c r="F18" s="291"/>
      <c r="G18" s="292"/>
      <c r="H18" s="292"/>
      <c r="I18" s="293"/>
      <c r="J18" s="291"/>
      <c r="K18" s="294"/>
      <c r="L18" s="294"/>
      <c r="M18" s="290"/>
      <c r="N18" s="289"/>
      <c r="O18" s="290"/>
    </row>
    <row r="19" spans="1:15" ht="15.75">
      <c r="A19" s="284" t="s">
        <v>19</v>
      </c>
      <c r="B19" s="285"/>
      <c r="C19" s="285"/>
      <c r="D19" s="285"/>
      <c r="E19" s="286"/>
      <c r="F19" s="291"/>
      <c r="G19" s="292"/>
      <c r="H19" s="292"/>
      <c r="I19" s="293"/>
      <c r="J19" s="291"/>
      <c r="K19" s="294"/>
      <c r="L19" s="294"/>
      <c r="M19" s="290"/>
      <c r="N19" s="289"/>
      <c r="O19" s="290"/>
    </row>
    <row r="20" spans="1:15" ht="15.75">
      <c r="A20" s="284" t="s">
        <v>117</v>
      </c>
      <c r="B20" s="285"/>
      <c r="C20" s="285"/>
      <c r="D20" s="285"/>
      <c r="E20" s="286"/>
      <c r="F20" s="291"/>
      <c r="G20" s="292"/>
      <c r="H20" s="292"/>
      <c r="I20" s="293"/>
      <c r="J20" s="291"/>
      <c r="K20" s="294"/>
      <c r="L20" s="294"/>
      <c r="M20" s="290"/>
      <c r="N20" s="289"/>
      <c r="O20" s="290"/>
    </row>
    <row r="21" spans="1:15" ht="15.75">
      <c r="A21" s="284" t="s">
        <v>122</v>
      </c>
      <c r="B21" s="285"/>
      <c r="C21" s="285"/>
      <c r="D21" s="285"/>
      <c r="E21" s="286"/>
      <c r="F21" s="291"/>
      <c r="G21" s="292"/>
      <c r="H21" s="292"/>
      <c r="I21" s="293"/>
      <c r="J21" s="291"/>
      <c r="K21" s="294"/>
      <c r="L21" s="294"/>
      <c r="M21" s="290"/>
      <c r="N21" s="289"/>
      <c r="O21" s="290"/>
    </row>
    <row r="22" spans="1:15" ht="15.75">
      <c r="A22" s="297" t="s">
        <v>20</v>
      </c>
      <c r="B22" s="298"/>
      <c r="C22" s="298"/>
      <c r="D22" s="298"/>
      <c r="E22" s="299"/>
      <c r="F22" s="350"/>
      <c r="G22" s="351"/>
      <c r="H22" s="351"/>
      <c r="I22" s="351"/>
      <c r="J22" s="291"/>
      <c r="K22" s="294"/>
      <c r="L22" s="294"/>
      <c r="M22" s="290"/>
      <c r="N22" s="289"/>
      <c r="O22" s="290"/>
    </row>
    <row r="23" spans="1:15" ht="15.75">
      <c r="A23" s="297" t="s">
        <v>21</v>
      </c>
      <c r="B23" s="298"/>
      <c r="C23" s="298"/>
      <c r="D23" s="298"/>
      <c r="E23" s="299"/>
      <c r="F23" s="291"/>
      <c r="G23" s="292"/>
      <c r="H23" s="292"/>
      <c r="I23" s="290"/>
      <c r="J23" s="331"/>
      <c r="K23" s="335"/>
      <c r="L23" s="335"/>
      <c r="M23" s="336"/>
      <c r="N23" s="289"/>
      <c r="O23" s="290"/>
    </row>
    <row r="24" spans="1:15" ht="28.5" customHeight="1">
      <c r="A24" s="404" t="s">
        <v>119</v>
      </c>
      <c r="B24" s="405"/>
      <c r="C24" s="405"/>
      <c r="D24" s="405"/>
      <c r="E24" s="406"/>
      <c r="F24" s="176"/>
      <c r="G24" s="174"/>
      <c r="H24" s="174"/>
      <c r="I24" s="175"/>
      <c r="J24" s="176"/>
      <c r="K24" s="174"/>
      <c r="L24" s="174"/>
      <c r="M24" s="175"/>
      <c r="N24" s="174"/>
      <c r="O24" s="175"/>
    </row>
    <row r="25" spans="1:15" ht="15.75">
      <c r="A25" s="180" t="s">
        <v>120</v>
      </c>
      <c r="B25" s="178"/>
      <c r="C25" s="178"/>
      <c r="D25" s="178"/>
      <c r="E25" s="178"/>
      <c r="F25" s="176"/>
      <c r="G25" s="174"/>
      <c r="H25" s="174"/>
      <c r="I25" s="175"/>
      <c r="J25" s="183"/>
      <c r="K25" s="177"/>
      <c r="L25" s="177"/>
      <c r="M25" s="184"/>
      <c r="N25" s="174"/>
      <c r="O25" s="175"/>
    </row>
    <row r="26" spans="1:15" ht="15.75">
      <c r="A26" s="375" t="s">
        <v>68</v>
      </c>
      <c r="B26" s="376"/>
      <c r="C26" s="376"/>
      <c r="D26" s="376"/>
      <c r="E26" s="377"/>
      <c r="F26" s="378"/>
      <c r="G26" s="292"/>
      <c r="H26" s="292"/>
      <c r="I26" s="292"/>
      <c r="J26" s="325"/>
      <c r="K26" s="326"/>
      <c r="L26" s="326"/>
      <c r="M26" s="327"/>
      <c r="N26" s="292"/>
      <c r="O26" s="372"/>
    </row>
    <row r="27" spans="1:15" ht="16.5" thickBot="1">
      <c r="A27" s="300" t="s">
        <v>69</v>
      </c>
      <c r="B27" s="301"/>
      <c r="C27" s="301"/>
      <c r="D27" s="301"/>
      <c r="E27" s="302"/>
      <c r="F27" s="331"/>
      <c r="G27" s="332"/>
      <c r="H27" s="332"/>
      <c r="I27" s="333"/>
      <c r="J27" s="328"/>
      <c r="K27" s="329"/>
      <c r="L27" s="329"/>
      <c r="M27" s="330"/>
      <c r="N27" s="334"/>
      <c r="O27" s="330"/>
    </row>
    <row r="28" spans="1:15" ht="3.75" customHeight="1" thickBot="1">
      <c r="A28" s="388"/>
      <c r="B28" s="389"/>
      <c r="C28" s="389"/>
      <c r="D28" s="389"/>
      <c r="E28" s="389"/>
      <c r="F28" s="389"/>
      <c r="G28" s="389"/>
      <c r="H28" s="389"/>
      <c r="I28" s="389"/>
      <c r="J28" s="390"/>
      <c r="K28" s="390"/>
      <c r="L28" s="390"/>
      <c r="M28" s="390"/>
      <c r="N28" s="389"/>
      <c r="O28" s="391"/>
    </row>
    <row r="29" spans="1:39" s="136" customFormat="1" ht="18" customHeight="1" thickBot="1">
      <c r="A29" s="310" t="s">
        <v>70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2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</row>
    <row r="30" spans="1:39" s="136" customFormat="1" ht="15" thickBot="1">
      <c r="A30" s="305" t="s">
        <v>71</v>
      </c>
      <c r="B30" s="306"/>
      <c r="C30" s="306"/>
      <c r="D30" s="307"/>
      <c r="E30" s="308" t="s">
        <v>72</v>
      </c>
      <c r="F30" s="309"/>
      <c r="G30" s="309"/>
      <c r="H30" s="309"/>
      <c r="I30" s="309"/>
      <c r="J30" s="309"/>
      <c r="K30" s="125"/>
      <c r="L30" s="305" t="s">
        <v>73</v>
      </c>
      <c r="M30" s="306"/>
      <c r="N30" s="306"/>
      <c r="O30" s="307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</row>
    <row r="31" spans="1:39" s="136" customFormat="1" ht="15.75" thickBot="1">
      <c r="A31" s="126" t="s">
        <v>74</v>
      </c>
      <c r="B31" s="137">
        <v>1</v>
      </c>
      <c r="C31" s="137">
        <v>2</v>
      </c>
      <c r="D31" s="138">
        <v>3</v>
      </c>
      <c r="E31" s="305" t="s">
        <v>75</v>
      </c>
      <c r="F31" s="306"/>
      <c r="G31" s="306"/>
      <c r="H31" s="307"/>
      <c r="I31" s="305" t="s">
        <v>76</v>
      </c>
      <c r="J31" s="307"/>
      <c r="K31" s="123"/>
      <c r="L31" s="303" t="s">
        <v>77</v>
      </c>
      <c r="M31" s="304"/>
      <c r="N31" s="78" t="s">
        <v>78</v>
      </c>
      <c r="O31" s="75" t="s">
        <v>79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</row>
    <row r="32" spans="1:39" s="136" customFormat="1" ht="15">
      <c r="A32" s="139" t="s">
        <v>80</v>
      </c>
      <c r="B32" s="140"/>
      <c r="C32" s="141"/>
      <c r="D32" s="79"/>
      <c r="E32" s="321" t="s">
        <v>81</v>
      </c>
      <c r="F32" s="322"/>
      <c r="G32" s="143"/>
      <c r="H32" s="144"/>
      <c r="I32" s="142" t="s">
        <v>81</v>
      </c>
      <c r="J32" s="145"/>
      <c r="K32" s="146"/>
      <c r="L32" s="319" t="s">
        <v>82</v>
      </c>
      <c r="M32" s="320"/>
      <c r="N32" s="80"/>
      <c r="O32" s="71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</row>
    <row r="33" spans="1:39" s="136" customFormat="1" ht="15.75" thickBot="1">
      <c r="A33" s="147" t="s">
        <v>83</v>
      </c>
      <c r="B33" s="137"/>
      <c r="C33" s="146"/>
      <c r="D33" s="148"/>
      <c r="E33" s="313" t="s">
        <v>84</v>
      </c>
      <c r="F33" s="314"/>
      <c r="G33" s="315"/>
      <c r="H33" s="144"/>
      <c r="I33" s="149" t="s">
        <v>84</v>
      </c>
      <c r="J33" s="150"/>
      <c r="K33" s="146"/>
      <c r="L33" s="323" t="s">
        <v>85</v>
      </c>
      <c r="M33" s="324"/>
      <c r="N33" s="68"/>
      <c r="O33" s="73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</row>
    <row r="34" spans="1:39" s="136" customFormat="1" ht="15.75" thickBot="1">
      <c r="A34" s="122" t="s">
        <v>63</v>
      </c>
      <c r="B34" s="123"/>
      <c r="C34" s="123"/>
      <c r="D34" s="124"/>
      <c r="E34" s="313" t="s">
        <v>52</v>
      </c>
      <c r="F34" s="314"/>
      <c r="G34" s="315"/>
      <c r="H34" s="144"/>
      <c r="I34" s="149" t="s">
        <v>52</v>
      </c>
      <c r="J34" s="150"/>
      <c r="K34" s="146"/>
      <c r="L34" s="323" t="s">
        <v>86</v>
      </c>
      <c r="M34" s="324"/>
      <c r="N34" s="68"/>
      <c r="O34" s="73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</row>
    <row r="35" spans="1:39" s="136" customFormat="1" ht="15">
      <c r="A35" s="151" t="s">
        <v>24</v>
      </c>
      <c r="B35" s="152"/>
      <c r="C35" s="153"/>
      <c r="D35" s="79"/>
      <c r="E35" s="313" t="s">
        <v>53</v>
      </c>
      <c r="F35" s="314"/>
      <c r="G35" s="315"/>
      <c r="H35" s="144"/>
      <c r="I35" s="149" t="s">
        <v>53</v>
      </c>
      <c r="J35" s="150"/>
      <c r="K35" s="141"/>
      <c r="L35" s="402" t="s">
        <v>87</v>
      </c>
      <c r="M35" s="403"/>
      <c r="N35" s="76"/>
      <c r="O35" s="7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</row>
    <row r="36" spans="1:39" s="136" customFormat="1" ht="15">
      <c r="A36" s="154" t="s">
        <v>25</v>
      </c>
      <c r="B36" s="155"/>
      <c r="C36" s="156"/>
      <c r="D36" s="81"/>
      <c r="E36" s="313" t="s">
        <v>54</v>
      </c>
      <c r="F36" s="314"/>
      <c r="G36" s="315"/>
      <c r="H36" s="144"/>
      <c r="I36" s="149" t="s">
        <v>54</v>
      </c>
      <c r="J36" s="150"/>
      <c r="K36" s="149"/>
      <c r="L36" s="400" t="s">
        <v>88</v>
      </c>
      <c r="M36" s="401"/>
      <c r="N36" s="68"/>
      <c r="O36" s="73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</row>
    <row r="37" spans="1:39" s="136" customFormat="1" ht="15">
      <c r="A37" s="154" t="s">
        <v>26</v>
      </c>
      <c r="B37" s="155"/>
      <c r="C37" s="156"/>
      <c r="D37" s="81"/>
      <c r="E37" s="313" t="s">
        <v>56</v>
      </c>
      <c r="F37" s="314"/>
      <c r="G37" s="315"/>
      <c r="H37" s="144"/>
      <c r="I37" s="149" t="s">
        <v>56</v>
      </c>
      <c r="J37" s="150"/>
      <c r="K37" s="149"/>
      <c r="L37" s="400" t="s">
        <v>89</v>
      </c>
      <c r="M37" s="401"/>
      <c r="N37" s="68"/>
      <c r="O37" s="73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</row>
    <row r="38" spans="1:39" s="136" customFormat="1" ht="15.75" thickBot="1">
      <c r="A38" s="420" t="s">
        <v>90</v>
      </c>
      <c r="B38" s="397"/>
      <c r="C38" s="397"/>
      <c r="D38" s="157"/>
      <c r="E38" s="313" t="s">
        <v>57</v>
      </c>
      <c r="F38" s="314"/>
      <c r="G38" s="315"/>
      <c r="H38" s="144"/>
      <c r="I38" s="149" t="s">
        <v>57</v>
      </c>
      <c r="J38" s="150"/>
      <c r="K38" s="158"/>
      <c r="L38" s="373" t="s">
        <v>91</v>
      </c>
      <c r="M38" s="374"/>
      <c r="N38" s="82"/>
      <c r="O38" s="72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</row>
    <row r="39" spans="1:39" s="136" customFormat="1" ht="15.75" thickBot="1">
      <c r="A39" s="421"/>
      <c r="B39" s="398"/>
      <c r="C39" s="398"/>
      <c r="D39" s="77"/>
      <c r="E39" s="313" t="s">
        <v>58</v>
      </c>
      <c r="F39" s="314"/>
      <c r="G39" s="315"/>
      <c r="H39" s="144"/>
      <c r="I39" s="159" t="s">
        <v>58</v>
      </c>
      <c r="J39" s="160"/>
      <c r="K39" s="161"/>
      <c r="L39" s="423" t="s">
        <v>92</v>
      </c>
      <c r="M39" s="424"/>
      <c r="N39" s="83" t="s">
        <v>93</v>
      </c>
      <c r="O39" s="75" t="s">
        <v>94</v>
      </c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</row>
    <row r="40" spans="1:39" s="136" customFormat="1" ht="16.5" customHeight="1" thickBot="1">
      <c r="A40" s="422"/>
      <c r="B40" s="399"/>
      <c r="C40" s="399"/>
      <c r="D40" s="77"/>
      <c r="E40" s="316" t="s">
        <v>95</v>
      </c>
      <c r="F40" s="317"/>
      <c r="G40" s="318"/>
      <c r="H40" s="162"/>
      <c r="I40" s="163" t="s">
        <v>95</v>
      </c>
      <c r="J40" s="164"/>
      <c r="K40" s="161"/>
      <c r="L40" s="392" t="s">
        <v>62</v>
      </c>
      <c r="M40" s="393"/>
      <c r="N40" s="84"/>
      <c r="O40" s="77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</row>
    <row r="41" spans="1:39" s="136" customFormat="1" ht="5.25" customHeight="1" thickBot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</row>
    <row r="42" spans="1:17" s="168" customFormat="1" ht="15">
      <c r="A42" s="165" t="s">
        <v>96</v>
      </c>
      <c r="B42" s="92"/>
      <c r="C42" s="92"/>
      <c r="D42" s="92"/>
      <c r="E42" s="295"/>
      <c r="F42" s="296"/>
      <c r="G42" s="296"/>
      <c r="H42" s="296"/>
      <c r="I42" s="296"/>
      <c r="J42" s="296"/>
      <c r="K42" s="127"/>
      <c r="L42" s="165" t="s">
        <v>97</v>
      </c>
      <c r="M42" s="92"/>
      <c r="N42" s="92"/>
      <c r="O42" s="166"/>
      <c r="P42" s="167"/>
      <c r="Q42" s="167"/>
    </row>
    <row r="43" spans="1:17" s="168" customFormat="1" ht="15">
      <c r="A43" s="169" t="s">
        <v>98</v>
      </c>
      <c r="B43" s="91"/>
      <c r="C43" s="91"/>
      <c r="D43" s="91"/>
      <c r="E43" s="287"/>
      <c r="F43" s="288"/>
      <c r="G43" s="288"/>
      <c r="H43" s="288"/>
      <c r="I43" s="288"/>
      <c r="J43" s="288"/>
      <c r="K43" s="128"/>
      <c r="L43" s="169" t="s">
        <v>99</v>
      </c>
      <c r="M43" s="91"/>
      <c r="N43" s="91"/>
      <c r="O43" s="170"/>
      <c r="P43" s="167"/>
      <c r="Q43" s="167"/>
    </row>
    <row r="44" spans="1:17" s="168" customFormat="1" ht="15">
      <c r="A44" s="169" t="s">
        <v>100</v>
      </c>
      <c r="B44" s="91"/>
      <c r="C44" s="91"/>
      <c r="D44" s="91"/>
      <c r="E44" s="287"/>
      <c r="F44" s="288"/>
      <c r="G44" s="288"/>
      <c r="H44" s="288"/>
      <c r="I44" s="288"/>
      <c r="J44" s="288"/>
      <c r="K44" s="128"/>
      <c r="L44" s="409" t="s">
        <v>101</v>
      </c>
      <c r="M44" s="410"/>
      <c r="N44" s="410"/>
      <c r="O44" s="411"/>
      <c r="P44" s="167"/>
      <c r="Q44" s="167"/>
    </row>
    <row r="45" spans="1:17" s="168" customFormat="1" ht="15">
      <c r="A45" s="169" t="s">
        <v>102</v>
      </c>
      <c r="B45" s="91"/>
      <c r="C45" s="91"/>
      <c r="D45" s="91"/>
      <c r="E45" s="287"/>
      <c r="F45" s="288"/>
      <c r="G45" s="288"/>
      <c r="H45" s="288"/>
      <c r="I45" s="288"/>
      <c r="J45" s="288"/>
      <c r="K45" s="128"/>
      <c r="L45" s="412"/>
      <c r="M45" s="413"/>
      <c r="N45" s="413"/>
      <c r="O45" s="414"/>
      <c r="P45" s="167"/>
      <c r="Q45" s="167"/>
    </row>
    <row r="46" spans="1:17" s="168" customFormat="1" ht="15">
      <c r="A46" s="169" t="s">
        <v>103</v>
      </c>
      <c r="B46" s="91"/>
      <c r="C46" s="91"/>
      <c r="D46" s="91"/>
      <c r="E46" s="287"/>
      <c r="F46" s="288"/>
      <c r="G46" s="288"/>
      <c r="H46" s="288"/>
      <c r="I46" s="288"/>
      <c r="J46" s="288"/>
      <c r="K46" s="128"/>
      <c r="L46" s="412"/>
      <c r="M46" s="413"/>
      <c r="N46" s="413"/>
      <c r="O46" s="414"/>
      <c r="P46" s="167"/>
      <c r="Q46" s="167"/>
    </row>
    <row r="47" spans="1:17" s="168" customFormat="1" ht="15.75" thickBot="1">
      <c r="A47" s="171" t="s">
        <v>104</v>
      </c>
      <c r="B47" s="93"/>
      <c r="C47" s="93"/>
      <c r="D47" s="93"/>
      <c r="E47" s="418"/>
      <c r="F47" s="419"/>
      <c r="G47" s="419"/>
      <c r="H47" s="419"/>
      <c r="I47" s="419"/>
      <c r="J47" s="419"/>
      <c r="K47" s="129"/>
      <c r="L47" s="415"/>
      <c r="M47" s="416"/>
      <c r="N47" s="416"/>
      <c r="O47" s="417"/>
      <c r="P47" s="167"/>
      <c r="Q47" s="167"/>
    </row>
    <row r="48" spans="1:17" s="173" customFormat="1" ht="5.25" customHeight="1" thickBot="1">
      <c r="A48" s="407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408"/>
      <c r="P48" s="172"/>
      <c r="Q48" s="172"/>
    </row>
    <row r="49" spans="1:17" s="173" customFormat="1" ht="12.75" customHeight="1">
      <c r="A49" s="379" t="s">
        <v>108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1"/>
      <c r="P49" s="172"/>
      <c r="Q49" s="172"/>
    </row>
    <row r="50" spans="1:17" s="173" customFormat="1" ht="12.75" customHeight="1">
      <c r="A50" s="382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4"/>
      <c r="P50" s="172"/>
      <c r="Q50" s="172"/>
    </row>
    <row r="51" spans="1:17" s="173" customFormat="1" ht="12.75" customHeight="1">
      <c r="A51" s="382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  <c r="P51" s="172"/>
      <c r="Q51" s="172"/>
    </row>
    <row r="52" spans="1:17" s="173" customFormat="1" ht="12.75" customHeight="1">
      <c r="A52" s="382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4"/>
      <c r="P52" s="172"/>
      <c r="Q52" s="172"/>
    </row>
    <row r="53" spans="1:17" s="173" customFormat="1" ht="12.75" customHeight="1">
      <c r="A53" s="382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4"/>
      <c r="P53" s="172"/>
      <c r="Q53" s="172"/>
    </row>
    <row r="54" spans="1:17" s="173" customFormat="1" ht="12.75" customHeight="1">
      <c r="A54" s="382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4"/>
      <c r="P54" s="172"/>
      <c r="Q54" s="172"/>
    </row>
    <row r="55" spans="1:17" s="173" customFormat="1" ht="12.75" customHeight="1">
      <c r="A55" s="382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4"/>
      <c r="P55" s="172"/>
      <c r="Q55" s="172"/>
    </row>
    <row r="56" spans="1:17" s="173" customFormat="1" ht="12.75" customHeight="1">
      <c r="A56" s="382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4"/>
      <c r="P56" s="172"/>
      <c r="Q56" s="172"/>
    </row>
    <row r="57" spans="1:17" s="173" customFormat="1" ht="13.5" customHeight="1" thickBot="1">
      <c r="A57" s="385"/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7"/>
      <c r="P57" s="172"/>
      <c r="Q57" s="172"/>
    </row>
    <row r="58" spans="1:15" ht="15">
      <c r="A58" s="69" t="s">
        <v>105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85"/>
    </row>
    <row r="59" spans="1:15" ht="12.75">
      <c r="A59" s="11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12.75">
      <c r="A60" s="11" t="s">
        <v>109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12.75">
      <c r="A61" s="11" t="s">
        <v>113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</row>
    <row r="62" spans="1:15" ht="12.75">
      <c r="A62" s="11" t="s">
        <v>123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7"/>
    </row>
    <row r="63" spans="1:15" ht="12.75">
      <c r="A63" s="1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/>
    </row>
    <row r="64" spans="1:15" ht="12.75">
      <c r="A64" s="11" t="s">
        <v>110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7"/>
    </row>
    <row r="65" spans="1:15" ht="12.75">
      <c r="A65" s="11" t="s">
        <v>106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</row>
    <row r="66" spans="1:15" ht="12.75">
      <c r="A66" s="11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7"/>
    </row>
    <row r="67" spans="1:15" ht="12.75">
      <c r="A67" s="11" t="s">
        <v>111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</row>
    <row r="68" spans="1:15" ht="12.75">
      <c r="A68" s="11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7"/>
    </row>
    <row r="69" spans="1:15" ht="12.75">
      <c r="A69" s="11" t="s">
        <v>112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7"/>
    </row>
    <row r="70" spans="1:15" ht="13.5" thickBot="1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90"/>
    </row>
    <row r="71" spans="1:15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1:15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1:15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4" spans="1:15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1:15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</row>
    <row r="76" spans="1:15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</row>
    <row r="77" spans="1:15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</row>
    <row r="78" spans="1:15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</row>
    <row r="79" spans="1:15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</row>
    <row r="80" spans="1:15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</row>
    <row r="81" spans="1:15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</row>
    <row r="82" spans="1:15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</row>
    <row r="83" spans="1:15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1:15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1:15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1:15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</sheetData>
  <sheetProtection password="E868" sheet="1" objects="1" scenarios="1"/>
  <mergeCells count="125">
    <mergeCell ref="A24:E24"/>
    <mergeCell ref="A48:O48"/>
    <mergeCell ref="L44:O47"/>
    <mergeCell ref="E46:J46"/>
    <mergeCell ref="E47:J47"/>
    <mergeCell ref="A38:A40"/>
    <mergeCell ref="L39:M39"/>
    <mergeCell ref="E35:G35"/>
    <mergeCell ref="E36:G36"/>
    <mergeCell ref="E37:G37"/>
    <mergeCell ref="A49:O57"/>
    <mergeCell ref="A28:O28"/>
    <mergeCell ref="L40:M40"/>
    <mergeCell ref="A41:O41"/>
    <mergeCell ref="B38:B40"/>
    <mergeCell ref="C38:C40"/>
    <mergeCell ref="E39:G39"/>
    <mergeCell ref="L37:M37"/>
    <mergeCell ref="L35:M35"/>
    <mergeCell ref="L36:M36"/>
    <mergeCell ref="A2:O4"/>
    <mergeCell ref="A1:O1"/>
    <mergeCell ref="N26:O26"/>
    <mergeCell ref="L38:M38"/>
    <mergeCell ref="J9:M9"/>
    <mergeCell ref="J10:M10"/>
    <mergeCell ref="A26:E26"/>
    <mergeCell ref="F26:I26"/>
    <mergeCell ref="F21:I21"/>
    <mergeCell ref="L33:M33"/>
    <mergeCell ref="F22:I22"/>
    <mergeCell ref="F19:I19"/>
    <mergeCell ref="A5:E6"/>
    <mergeCell ref="F14:I14"/>
    <mergeCell ref="F12:I12"/>
    <mergeCell ref="F9:I9"/>
    <mergeCell ref="F20:I20"/>
    <mergeCell ref="F18:I18"/>
    <mergeCell ref="A13:E13"/>
    <mergeCell ref="F7:I7"/>
    <mergeCell ref="J15:M15"/>
    <mergeCell ref="J17:M17"/>
    <mergeCell ref="F15:I15"/>
    <mergeCell ref="N14:O14"/>
    <mergeCell ref="J16:M16"/>
    <mergeCell ref="F17:I17"/>
    <mergeCell ref="N13:O13"/>
    <mergeCell ref="F13:I13"/>
    <mergeCell ref="J13:M13"/>
    <mergeCell ref="J14:M14"/>
    <mergeCell ref="N5:O5"/>
    <mergeCell ref="F6:I6"/>
    <mergeCell ref="N6:O6"/>
    <mergeCell ref="F5:I5"/>
    <mergeCell ref="J5:M5"/>
    <mergeCell ref="J6:M6"/>
    <mergeCell ref="N7:O7"/>
    <mergeCell ref="F8:I8"/>
    <mergeCell ref="N8:O8"/>
    <mergeCell ref="J7:M7"/>
    <mergeCell ref="J8:M8"/>
    <mergeCell ref="A16:E16"/>
    <mergeCell ref="A14:E14"/>
    <mergeCell ref="A7:E7"/>
    <mergeCell ref="A8:E8"/>
    <mergeCell ref="A9:E9"/>
    <mergeCell ref="A17:E17"/>
    <mergeCell ref="N9:O9"/>
    <mergeCell ref="F10:I10"/>
    <mergeCell ref="N10:O10"/>
    <mergeCell ref="N15:O15"/>
    <mergeCell ref="N16:O16"/>
    <mergeCell ref="N17:O17"/>
    <mergeCell ref="F16:I16"/>
    <mergeCell ref="A11:E11"/>
    <mergeCell ref="A12:E12"/>
    <mergeCell ref="N22:O22"/>
    <mergeCell ref="N21:O21"/>
    <mergeCell ref="N18:O18"/>
    <mergeCell ref="N19:O19"/>
    <mergeCell ref="N20:O20"/>
    <mergeCell ref="A22:E22"/>
    <mergeCell ref="A18:E18"/>
    <mergeCell ref="A19:E19"/>
    <mergeCell ref="A20:E20"/>
    <mergeCell ref="A21:E21"/>
    <mergeCell ref="J26:M26"/>
    <mergeCell ref="J27:M27"/>
    <mergeCell ref="N23:O23"/>
    <mergeCell ref="F27:I27"/>
    <mergeCell ref="N27:O27"/>
    <mergeCell ref="F23:I23"/>
    <mergeCell ref="J23:M23"/>
    <mergeCell ref="E40:G40"/>
    <mergeCell ref="L32:M32"/>
    <mergeCell ref="E33:G33"/>
    <mergeCell ref="E34:G34"/>
    <mergeCell ref="E32:F32"/>
    <mergeCell ref="L34:M34"/>
    <mergeCell ref="I31:J31"/>
    <mergeCell ref="E30:J30"/>
    <mergeCell ref="E31:H31"/>
    <mergeCell ref="L30:O30"/>
    <mergeCell ref="A29:O29"/>
    <mergeCell ref="E38:G38"/>
    <mergeCell ref="E42:J42"/>
    <mergeCell ref="J18:M18"/>
    <mergeCell ref="J19:M19"/>
    <mergeCell ref="J20:M20"/>
    <mergeCell ref="J21:M21"/>
    <mergeCell ref="J22:M22"/>
    <mergeCell ref="A23:E23"/>
    <mergeCell ref="A27:E27"/>
    <mergeCell ref="L31:M31"/>
    <mergeCell ref="A30:D30"/>
    <mergeCell ref="A15:E15"/>
    <mergeCell ref="A10:E10"/>
    <mergeCell ref="E43:J43"/>
    <mergeCell ref="E44:J44"/>
    <mergeCell ref="E45:J45"/>
    <mergeCell ref="N11:O11"/>
    <mergeCell ref="F11:I11"/>
    <mergeCell ref="N12:O12"/>
    <mergeCell ref="J11:M11"/>
    <mergeCell ref="J12:M12"/>
  </mergeCells>
  <printOptions horizontalCentered="1"/>
  <pageMargins left="0.15748031496062992" right="0.11811023622047245" top="0.28" bottom="0.4724409448818898" header="0.1968503937007874" footer="0.4724409448818898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4"/>
  <sheetViews>
    <sheetView zoomScale="75" zoomScaleNormal="75" zoomScalePageLayoutView="0" workbookViewId="0" topLeftCell="A1">
      <selection activeCell="F20" sqref="F20:H20"/>
    </sheetView>
  </sheetViews>
  <sheetFormatPr defaultColWidth="9.140625" defaultRowHeight="12.75"/>
  <cols>
    <col min="1" max="1" width="16.8515625" style="193" customWidth="1"/>
    <col min="2" max="2" width="4.7109375" style="193" customWidth="1"/>
    <col min="3" max="4" width="4.57421875" style="193" customWidth="1"/>
    <col min="5" max="5" width="14.7109375" style="193" customWidth="1"/>
    <col min="6" max="6" width="3.57421875" style="193" customWidth="1"/>
    <col min="7" max="7" width="14.8515625" style="193" customWidth="1"/>
    <col min="8" max="8" width="4.140625" style="193" customWidth="1"/>
    <col min="9" max="9" width="9.140625" style="193" customWidth="1"/>
    <col min="10" max="10" width="10.7109375" style="193" customWidth="1"/>
    <col min="11" max="11" width="11.421875" style="193" customWidth="1"/>
    <col min="12" max="12" width="11.28125" style="193" customWidth="1"/>
    <col min="13" max="19" width="9.140625" style="201" customWidth="1"/>
    <col min="20" max="21" width="9.140625" style="193" customWidth="1"/>
    <col min="22" max="26" width="9.140625" style="194" customWidth="1"/>
    <col min="27" max="16384" width="9.140625" style="193" customWidth="1"/>
  </cols>
  <sheetData>
    <row r="1" spans="1:20" ht="24.75" customHeight="1" thickBot="1">
      <c r="A1" s="470" t="s">
        <v>124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2"/>
      <c r="M1" s="192"/>
      <c r="N1" s="192"/>
      <c r="O1" s="192"/>
      <c r="P1" s="192"/>
      <c r="Q1" s="192"/>
      <c r="R1" s="192"/>
      <c r="S1" s="192"/>
      <c r="T1" s="191"/>
    </row>
    <row r="2" spans="1:21" ht="15">
      <c r="A2" s="473" t="s">
        <v>125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5"/>
      <c r="M2" s="195"/>
      <c r="N2" s="195"/>
      <c r="O2" s="195"/>
      <c r="P2" s="195"/>
      <c r="Q2" s="195"/>
      <c r="R2" s="195"/>
      <c r="S2" s="195"/>
      <c r="T2" s="196"/>
      <c r="U2" s="197"/>
    </row>
    <row r="3" spans="1:21" ht="15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8"/>
      <c r="M3" s="195"/>
      <c r="N3" s="195"/>
      <c r="O3" s="195"/>
      <c r="P3" s="195"/>
      <c r="Q3" s="195"/>
      <c r="R3" s="195"/>
      <c r="S3" s="195"/>
      <c r="T3" s="195"/>
      <c r="U3" s="198"/>
    </row>
    <row r="4" spans="1:21" ht="15.75" thickBot="1">
      <c r="A4" s="479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1"/>
      <c r="M4" s="195"/>
      <c r="N4" s="195"/>
      <c r="O4" s="195"/>
      <c r="P4" s="195"/>
      <c r="Q4" s="195"/>
      <c r="R4" s="195"/>
      <c r="S4" s="195"/>
      <c r="T4" s="199"/>
      <c r="U4" s="200"/>
    </row>
    <row r="5" spans="1:12" ht="15.75" customHeight="1" thickBot="1">
      <c r="A5" s="352" t="s">
        <v>126</v>
      </c>
      <c r="B5" s="353"/>
      <c r="C5" s="353"/>
      <c r="D5" s="353"/>
      <c r="E5" s="354"/>
      <c r="F5" s="346" t="s">
        <v>127</v>
      </c>
      <c r="G5" s="347"/>
      <c r="H5" s="348"/>
      <c r="I5" s="346" t="s">
        <v>128</v>
      </c>
      <c r="J5" s="348"/>
      <c r="K5" s="346" t="s">
        <v>129</v>
      </c>
      <c r="L5" s="348"/>
    </row>
    <row r="6" spans="1:12" ht="15.75" thickBot="1">
      <c r="A6" s="355"/>
      <c r="B6" s="356"/>
      <c r="C6" s="356"/>
      <c r="D6" s="356"/>
      <c r="E6" s="357"/>
      <c r="F6" s="343" t="s">
        <v>9</v>
      </c>
      <c r="G6" s="344"/>
      <c r="H6" s="345"/>
      <c r="I6" s="343" t="s">
        <v>9</v>
      </c>
      <c r="J6" s="345"/>
      <c r="K6" s="343" t="s">
        <v>9</v>
      </c>
      <c r="L6" s="345"/>
    </row>
    <row r="7" spans="1:12" ht="15.75">
      <c r="A7" s="482" t="s">
        <v>130</v>
      </c>
      <c r="B7" s="483"/>
      <c r="C7" s="483"/>
      <c r="D7" s="483"/>
      <c r="E7" s="484"/>
      <c r="F7" s="485"/>
      <c r="G7" s="486"/>
      <c r="H7" s="487"/>
      <c r="I7" s="325"/>
      <c r="J7" s="327"/>
      <c r="K7" s="325"/>
      <c r="L7" s="327"/>
    </row>
    <row r="8" spans="1:12" ht="15.75">
      <c r="A8" s="448" t="s">
        <v>131</v>
      </c>
      <c r="B8" s="449"/>
      <c r="C8" s="449"/>
      <c r="D8" s="449"/>
      <c r="E8" s="450"/>
      <c r="F8" s="464"/>
      <c r="G8" s="488"/>
      <c r="H8" s="489"/>
      <c r="I8" s="291"/>
      <c r="J8" s="290"/>
      <c r="K8" s="291"/>
      <c r="L8" s="290"/>
    </row>
    <row r="9" spans="1:12" ht="15.75">
      <c r="A9" s="448" t="s">
        <v>132</v>
      </c>
      <c r="B9" s="449"/>
      <c r="C9" s="449"/>
      <c r="D9" s="449"/>
      <c r="E9" s="450"/>
      <c r="F9" s="464"/>
      <c r="G9" s="488"/>
      <c r="H9" s="489"/>
      <c r="I9" s="291"/>
      <c r="J9" s="290"/>
      <c r="K9" s="291"/>
      <c r="L9" s="290"/>
    </row>
    <row r="10" spans="1:12" ht="15.75">
      <c r="A10" s="448" t="s">
        <v>133</v>
      </c>
      <c r="B10" s="449"/>
      <c r="C10" s="449"/>
      <c r="D10" s="449"/>
      <c r="E10" s="450"/>
      <c r="F10" s="464"/>
      <c r="G10" s="488"/>
      <c r="H10" s="489"/>
      <c r="I10" s="291"/>
      <c r="J10" s="290"/>
      <c r="K10" s="291"/>
      <c r="L10" s="290"/>
    </row>
    <row r="11" spans="1:12" ht="15.75">
      <c r="A11" s="448" t="s">
        <v>134</v>
      </c>
      <c r="B11" s="449"/>
      <c r="C11" s="449"/>
      <c r="D11" s="449"/>
      <c r="E11" s="450"/>
      <c r="F11" s="464"/>
      <c r="G11" s="488"/>
      <c r="H11" s="489"/>
      <c r="I11" s="291"/>
      <c r="J11" s="290"/>
      <c r="K11" s="291"/>
      <c r="L11" s="290"/>
    </row>
    <row r="12" spans="1:12" ht="15.75">
      <c r="A12" s="448" t="s">
        <v>135</v>
      </c>
      <c r="B12" s="449"/>
      <c r="C12" s="449"/>
      <c r="D12" s="449"/>
      <c r="E12" s="450"/>
      <c r="F12" s="464"/>
      <c r="G12" s="488"/>
      <c r="H12" s="489"/>
      <c r="I12" s="291"/>
      <c r="J12" s="290"/>
      <c r="K12" s="291"/>
      <c r="L12" s="290"/>
    </row>
    <row r="13" spans="1:12" ht="15.75">
      <c r="A13" s="448" t="s">
        <v>136</v>
      </c>
      <c r="B13" s="449"/>
      <c r="C13" s="449"/>
      <c r="D13" s="449"/>
      <c r="E13" s="450"/>
      <c r="F13" s="464"/>
      <c r="G13" s="488"/>
      <c r="H13" s="489"/>
      <c r="I13" s="291"/>
      <c r="J13" s="290"/>
      <c r="K13" s="291"/>
      <c r="L13" s="290"/>
    </row>
    <row r="14" spans="1:12" ht="15.75">
      <c r="A14" s="448" t="s">
        <v>137</v>
      </c>
      <c r="B14" s="449"/>
      <c r="C14" s="449"/>
      <c r="D14" s="449"/>
      <c r="E14" s="450"/>
      <c r="F14" s="464"/>
      <c r="G14" s="488"/>
      <c r="H14" s="489"/>
      <c r="I14" s="291"/>
      <c r="J14" s="290"/>
      <c r="K14" s="291"/>
      <c r="L14" s="290"/>
    </row>
    <row r="15" spans="1:12" ht="15.75">
      <c r="A15" s="448" t="s">
        <v>138</v>
      </c>
      <c r="B15" s="449"/>
      <c r="C15" s="449"/>
      <c r="D15" s="449"/>
      <c r="E15" s="450"/>
      <c r="F15" s="464"/>
      <c r="G15" s="488"/>
      <c r="H15" s="489"/>
      <c r="I15" s="291"/>
      <c r="J15" s="290"/>
      <c r="K15" s="291"/>
      <c r="L15" s="290"/>
    </row>
    <row r="16" spans="1:12" ht="15.75">
      <c r="A16" s="448" t="s">
        <v>139</v>
      </c>
      <c r="B16" s="449"/>
      <c r="C16" s="449"/>
      <c r="D16" s="449"/>
      <c r="E16" s="450"/>
      <c r="F16" s="464"/>
      <c r="G16" s="488"/>
      <c r="H16" s="489"/>
      <c r="I16" s="291"/>
      <c r="J16" s="290"/>
      <c r="K16" s="291"/>
      <c r="L16" s="290"/>
    </row>
    <row r="17" spans="1:12" ht="15.75">
      <c r="A17" s="448" t="s">
        <v>140</v>
      </c>
      <c r="B17" s="449"/>
      <c r="C17" s="449"/>
      <c r="D17" s="449"/>
      <c r="E17" s="450"/>
      <c r="F17" s="467"/>
      <c r="G17" s="468"/>
      <c r="H17" s="469"/>
      <c r="I17" s="291"/>
      <c r="J17" s="290"/>
      <c r="K17" s="291"/>
      <c r="L17" s="290"/>
    </row>
    <row r="18" spans="1:12" ht="15.75">
      <c r="A18" s="448" t="s">
        <v>141</v>
      </c>
      <c r="B18" s="449"/>
      <c r="C18" s="449"/>
      <c r="D18" s="449"/>
      <c r="E18" s="450"/>
      <c r="F18" s="202"/>
      <c r="G18" s="203"/>
      <c r="H18" s="204"/>
      <c r="I18" s="378"/>
      <c r="J18" s="372"/>
      <c r="K18" s="378"/>
      <c r="L18" s="372"/>
    </row>
    <row r="19" spans="1:12" ht="15.75">
      <c r="A19" s="448" t="s">
        <v>142</v>
      </c>
      <c r="B19" s="449"/>
      <c r="C19" s="449"/>
      <c r="D19" s="449"/>
      <c r="E19" s="450"/>
      <c r="F19" s="467"/>
      <c r="G19" s="468"/>
      <c r="H19" s="469"/>
      <c r="I19" s="291"/>
      <c r="J19" s="290"/>
      <c r="K19" s="291"/>
      <c r="L19" s="290"/>
    </row>
    <row r="20" spans="1:12" ht="15.75">
      <c r="A20" s="448" t="s">
        <v>143</v>
      </c>
      <c r="B20" s="449"/>
      <c r="C20" s="449"/>
      <c r="D20" s="449"/>
      <c r="E20" s="450"/>
      <c r="F20" s="464"/>
      <c r="G20" s="465"/>
      <c r="H20" s="466"/>
      <c r="I20" s="291"/>
      <c r="J20" s="290"/>
      <c r="K20" s="291"/>
      <c r="L20" s="290"/>
    </row>
    <row r="21" spans="1:12" ht="15.75">
      <c r="A21" s="448" t="s">
        <v>144</v>
      </c>
      <c r="B21" s="449"/>
      <c r="C21" s="449"/>
      <c r="D21" s="449"/>
      <c r="E21" s="450"/>
      <c r="F21" s="325"/>
      <c r="G21" s="358"/>
      <c r="H21" s="327"/>
      <c r="I21" s="291"/>
      <c r="J21" s="290"/>
      <c r="K21" s="291"/>
      <c r="L21" s="290"/>
    </row>
    <row r="22" spans="1:12" ht="15.75">
      <c r="A22" s="448" t="s">
        <v>145</v>
      </c>
      <c r="B22" s="449"/>
      <c r="C22" s="449"/>
      <c r="D22" s="449"/>
      <c r="E22" s="450"/>
      <c r="F22" s="350"/>
      <c r="G22" s="351"/>
      <c r="H22" s="463"/>
      <c r="I22" s="291"/>
      <c r="J22" s="290"/>
      <c r="K22" s="291"/>
      <c r="L22" s="290"/>
    </row>
    <row r="23" spans="1:12" ht="15.75">
      <c r="A23" s="448" t="s">
        <v>146</v>
      </c>
      <c r="B23" s="449"/>
      <c r="C23" s="449"/>
      <c r="D23" s="449"/>
      <c r="E23" s="450"/>
      <c r="F23" s="291"/>
      <c r="G23" s="292"/>
      <c r="H23" s="290"/>
      <c r="I23" s="291"/>
      <c r="J23" s="290"/>
      <c r="K23" s="291"/>
      <c r="L23" s="290"/>
    </row>
    <row r="24" spans="1:12" ht="15.75">
      <c r="A24" s="442" t="s">
        <v>147</v>
      </c>
      <c r="B24" s="443"/>
      <c r="C24" s="443"/>
      <c r="D24" s="443"/>
      <c r="E24" s="444"/>
      <c r="F24" s="176"/>
      <c r="G24" s="174" t="s">
        <v>148</v>
      </c>
      <c r="H24" s="175"/>
      <c r="I24" s="176"/>
      <c r="J24" s="175"/>
      <c r="K24" s="176"/>
      <c r="L24" s="175"/>
    </row>
    <row r="25" spans="1:12" ht="15.75">
      <c r="A25" s="445"/>
      <c r="B25" s="446"/>
      <c r="C25" s="446"/>
      <c r="D25" s="446"/>
      <c r="E25" s="447"/>
      <c r="F25" s="176"/>
      <c r="G25" s="174"/>
      <c r="H25" s="175"/>
      <c r="I25" s="176"/>
      <c r="J25" s="175"/>
      <c r="K25" s="176"/>
      <c r="L25" s="175"/>
    </row>
    <row r="26" spans="1:12" ht="15.75">
      <c r="A26" s="207" t="s">
        <v>149</v>
      </c>
      <c r="B26" s="205"/>
      <c r="C26" s="205"/>
      <c r="D26" s="205"/>
      <c r="E26" s="206"/>
      <c r="F26" s="176"/>
      <c r="G26" s="174"/>
      <c r="H26" s="175"/>
      <c r="I26" s="176"/>
      <c r="J26" s="175"/>
      <c r="K26" s="176"/>
      <c r="L26" s="175"/>
    </row>
    <row r="27" spans="1:12" ht="15.75">
      <c r="A27" s="457" t="s">
        <v>150</v>
      </c>
      <c r="B27" s="458"/>
      <c r="C27" s="458"/>
      <c r="D27" s="458"/>
      <c r="E27" s="459"/>
      <c r="F27" s="378"/>
      <c r="G27" s="292"/>
      <c r="H27" s="372"/>
      <c r="I27" s="378"/>
      <c r="J27" s="372"/>
      <c r="K27" s="378"/>
      <c r="L27" s="372"/>
    </row>
    <row r="28" spans="1:12" ht="16.5" thickBot="1">
      <c r="A28" s="460" t="s">
        <v>151</v>
      </c>
      <c r="B28" s="461"/>
      <c r="C28" s="461"/>
      <c r="D28" s="461"/>
      <c r="E28" s="462"/>
      <c r="F28" s="331"/>
      <c r="G28" s="332"/>
      <c r="H28" s="336"/>
      <c r="I28" s="331"/>
      <c r="J28" s="336"/>
      <c r="K28" s="328"/>
      <c r="L28" s="330"/>
    </row>
    <row r="29" spans="1:12" ht="4.5" customHeight="1" thickBot="1">
      <c r="A29" s="388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91"/>
    </row>
    <row r="30" spans="1:12" ht="16.5" thickBot="1">
      <c r="A30" s="310" t="s">
        <v>152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2"/>
    </row>
    <row r="31" spans="1:12" ht="18" customHeight="1" thickBot="1">
      <c r="A31" s="308" t="s">
        <v>153</v>
      </c>
      <c r="B31" s="309"/>
      <c r="C31" s="309"/>
      <c r="D31" s="456"/>
      <c r="E31" s="306" t="s">
        <v>154</v>
      </c>
      <c r="F31" s="306"/>
      <c r="G31" s="306"/>
      <c r="H31" s="307"/>
      <c r="I31" s="305" t="s">
        <v>155</v>
      </c>
      <c r="J31" s="306"/>
      <c r="K31" s="306"/>
      <c r="L31" s="307"/>
    </row>
    <row r="32" spans="1:12" ht="15" thickBot="1">
      <c r="A32" s="122" t="s">
        <v>156</v>
      </c>
      <c r="B32" s="83">
        <v>1</v>
      </c>
      <c r="C32" s="83">
        <v>2</v>
      </c>
      <c r="D32" s="75">
        <v>3</v>
      </c>
      <c r="E32" s="306" t="s">
        <v>157</v>
      </c>
      <c r="F32" s="307"/>
      <c r="G32" s="454" t="s">
        <v>158</v>
      </c>
      <c r="H32" s="455"/>
      <c r="I32" s="303" t="s">
        <v>159</v>
      </c>
      <c r="J32" s="304"/>
      <c r="K32" s="78" t="s">
        <v>160</v>
      </c>
      <c r="L32" s="75" t="s">
        <v>161</v>
      </c>
    </row>
    <row r="33" spans="1:12" ht="15">
      <c r="A33" s="208" t="s">
        <v>162</v>
      </c>
      <c r="B33" s="209"/>
      <c r="C33" s="209"/>
      <c r="D33" s="210"/>
      <c r="E33" s="211" t="s">
        <v>163</v>
      </c>
      <c r="F33" s="210"/>
      <c r="G33" s="212" t="s">
        <v>163</v>
      </c>
      <c r="H33" s="79"/>
      <c r="I33" s="319" t="s">
        <v>164</v>
      </c>
      <c r="J33" s="320"/>
      <c r="K33" s="80"/>
      <c r="L33" s="71"/>
    </row>
    <row r="34" spans="1:12" ht="15.75" thickBot="1">
      <c r="A34" s="213" t="s">
        <v>165</v>
      </c>
      <c r="B34" s="214"/>
      <c r="C34" s="214"/>
      <c r="D34" s="215"/>
      <c r="E34" s="211" t="s">
        <v>166</v>
      </c>
      <c r="F34" s="216"/>
      <c r="G34" s="212" t="s">
        <v>166</v>
      </c>
      <c r="H34" s="81"/>
      <c r="I34" s="323" t="s">
        <v>167</v>
      </c>
      <c r="J34" s="324"/>
      <c r="K34" s="68"/>
      <c r="L34" s="73"/>
    </row>
    <row r="35" spans="1:12" ht="15.75" thickBot="1">
      <c r="A35" s="451" t="s">
        <v>63</v>
      </c>
      <c r="B35" s="452"/>
      <c r="C35" s="452"/>
      <c r="D35" s="453"/>
      <c r="E35" s="217" t="s">
        <v>168</v>
      </c>
      <c r="F35" s="218"/>
      <c r="G35" s="219" t="s">
        <v>168</v>
      </c>
      <c r="H35" s="81"/>
      <c r="I35" s="323" t="s">
        <v>169</v>
      </c>
      <c r="J35" s="324"/>
      <c r="K35" s="68"/>
      <c r="L35" s="73"/>
    </row>
    <row r="36" spans="1:12" ht="15">
      <c r="A36" s="220" t="s">
        <v>24</v>
      </c>
      <c r="B36" s="221"/>
      <c r="C36" s="222"/>
      <c r="D36" s="223"/>
      <c r="E36" s="190" t="s">
        <v>170</v>
      </c>
      <c r="F36" s="224"/>
      <c r="G36" s="190" t="s">
        <v>170</v>
      </c>
      <c r="H36" s="81"/>
      <c r="I36" s="402" t="s">
        <v>171</v>
      </c>
      <c r="J36" s="403"/>
      <c r="K36" s="76"/>
      <c r="L36" s="74"/>
    </row>
    <row r="37" spans="1:12" ht="15">
      <c r="A37" s="225" t="s">
        <v>25</v>
      </c>
      <c r="B37" s="226"/>
      <c r="C37" s="227"/>
      <c r="D37" s="228"/>
      <c r="E37" s="190" t="s">
        <v>172</v>
      </c>
      <c r="F37" s="224"/>
      <c r="G37" s="190" t="s">
        <v>172</v>
      </c>
      <c r="H37" s="81"/>
      <c r="I37" s="400" t="s">
        <v>173</v>
      </c>
      <c r="J37" s="401"/>
      <c r="K37" s="68"/>
      <c r="L37" s="73"/>
    </row>
    <row r="38" spans="1:12" ht="15">
      <c r="A38" s="225" t="s">
        <v>26</v>
      </c>
      <c r="B38" s="226"/>
      <c r="C38" s="227"/>
      <c r="D38" s="228"/>
      <c r="E38" s="190" t="s">
        <v>174</v>
      </c>
      <c r="F38" s="224"/>
      <c r="G38" s="190" t="s">
        <v>174</v>
      </c>
      <c r="H38" s="81"/>
      <c r="I38" s="400" t="s">
        <v>175</v>
      </c>
      <c r="J38" s="401"/>
      <c r="K38" s="68"/>
      <c r="L38" s="73"/>
    </row>
    <row r="39" spans="1:12" ht="15.75" thickBot="1">
      <c r="A39" s="436" t="s">
        <v>151</v>
      </c>
      <c r="B39" s="439"/>
      <c r="C39" s="439"/>
      <c r="D39" s="229"/>
      <c r="E39" s="190" t="s">
        <v>176</v>
      </c>
      <c r="F39" s="224"/>
      <c r="G39" s="190" t="s">
        <v>176</v>
      </c>
      <c r="H39" s="230"/>
      <c r="I39" s="373" t="s">
        <v>177</v>
      </c>
      <c r="J39" s="374"/>
      <c r="K39" s="82"/>
      <c r="L39" s="72"/>
    </row>
    <row r="40" spans="1:12" ht="15.75" thickBot="1">
      <c r="A40" s="437"/>
      <c r="B40" s="440"/>
      <c r="C40" s="440"/>
      <c r="D40" s="231"/>
      <c r="E40" s="190" t="s">
        <v>178</v>
      </c>
      <c r="F40" s="224"/>
      <c r="G40" s="190" t="s">
        <v>178</v>
      </c>
      <c r="H40" s="232"/>
      <c r="I40" s="423" t="s">
        <v>179</v>
      </c>
      <c r="J40" s="424"/>
      <c r="K40" s="83" t="s">
        <v>180</v>
      </c>
      <c r="L40" s="75" t="s">
        <v>181</v>
      </c>
    </row>
    <row r="41" spans="1:12" ht="15.75" thickBot="1">
      <c r="A41" s="438"/>
      <c r="B41" s="441"/>
      <c r="C41" s="441"/>
      <c r="D41" s="231"/>
      <c r="E41" s="233" t="s">
        <v>151</v>
      </c>
      <c r="F41" s="234"/>
      <c r="G41" s="233" t="s">
        <v>151</v>
      </c>
      <c r="H41" s="235"/>
      <c r="I41" s="392" t="s">
        <v>182</v>
      </c>
      <c r="J41" s="393"/>
      <c r="K41" s="84"/>
      <c r="L41" s="77"/>
    </row>
    <row r="42" spans="1:12" ht="5.25" customHeight="1" thickBot="1">
      <c r="A42" s="394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6"/>
    </row>
    <row r="43" spans="1:12" ht="15">
      <c r="A43" s="236" t="s">
        <v>183</v>
      </c>
      <c r="B43" s="92"/>
      <c r="C43" s="92"/>
      <c r="D43" s="92"/>
      <c r="E43" s="295"/>
      <c r="F43" s="296"/>
      <c r="G43" s="127"/>
      <c r="H43" s="425" t="s">
        <v>184</v>
      </c>
      <c r="I43" s="296"/>
      <c r="J43" s="426"/>
      <c r="K43" s="295"/>
      <c r="L43" s="430"/>
    </row>
    <row r="44" spans="1:12" ht="15">
      <c r="A44" s="237" t="s">
        <v>185</v>
      </c>
      <c r="B44" s="91"/>
      <c r="C44" s="91"/>
      <c r="D44" s="91"/>
      <c r="E44" s="432"/>
      <c r="F44" s="433"/>
      <c r="G44" s="238"/>
      <c r="H44" s="427" t="s">
        <v>186</v>
      </c>
      <c r="I44" s="428"/>
      <c r="J44" s="429"/>
      <c r="K44" s="287"/>
      <c r="L44" s="431"/>
    </row>
    <row r="45" spans="1:12" ht="15" customHeight="1">
      <c r="A45" s="237" t="s">
        <v>187</v>
      </c>
      <c r="B45" s="91"/>
      <c r="C45" s="91"/>
      <c r="D45" s="91"/>
      <c r="E45" s="287"/>
      <c r="F45" s="288"/>
      <c r="G45" s="239"/>
      <c r="H45" s="409" t="s">
        <v>188</v>
      </c>
      <c r="I45" s="410"/>
      <c r="J45" s="410"/>
      <c r="K45" s="410"/>
      <c r="L45" s="411"/>
    </row>
    <row r="46" spans="1:12" ht="15">
      <c r="A46" s="237" t="s">
        <v>189</v>
      </c>
      <c r="B46" s="91"/>
      <c r="C46" s="91"/>
      <c r="D46" s="91"/>
      <c r="E46" s="287"/>
      <c r="F46" s="288"/>
      <c r="G46" s="239"/>
      <c r="H46" s="412"/>
      <c r="I46" s="413"/>
      <c r="J46" s="413"/>
      <c r="K46" s="413"/>
      <c r="L46" s="414"/>
    </row>
    <row r="47" spans="1:12" ht="15">
      <c r="A47" s="237" t="s">
        <v>190</v>
      </c>
      <c r="B47" s="91"/>
      <c r="C47" s="91"/>
      <c r="D47" s="91"/>
      <c r="E47" s="287"/>
      <c r="F47" s="288"/>
      <c r="G47" s="239"/>
      <c r="H47" s="412"/>
      <c r="I47" s="413"/>
      <c r="J47" s="413"/>
      <c r="K47" s="413"/>
      <c r="L47" s="414"/>
    </row>
    <row r="48" spans="1:12" ht="15.75" thickBot="1">
      <c r="A48" s="240" t="s">
        <v>191</v>
      </c>
      <c r="B48" s="93"/>
      <c r="C48" s="93"/>
      <c r="D48" s="93"/>
      <c r="E48" s="434"/>
      <c r="F48" s="435"/>
      <c r="G48" s="189"/>
      <c r="H48" s="415"/>
      <c r="I48" s="416"/>
      <c r="J48" s="416"/>
      <c r="K48" s="416"/>
      <c r="L48" s="417"/>
    </row>
    <row r="49" spans="1:12" ht="4.5" customHeight="1" thickBot="1">
      <c r="A49" s="388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91"/>
    </row>
    <row r="50" spans="1:12" ht="15" customHeight="1">
      <c r="A50" s="241"/>
      <c r="B50" s="241"/>
      <c r="C50" s="241"/>
      <c r="D50" s="241"/>
      <c r="E50" s="241"/>
      <c r="F50" s="242"/>
      <c r="G50" s="242"/>
      <c r="H50" s="242"/>
      <c r="I50" s="242"/>
      <c r="J50" s="242"/>
      <c r="K50" s="242"/>
      <c r="L50" s="243"/>
    </row>
    <row r="51" spans="1:18" ht="12.75" customHeight="1">
      <c r="A51" s="244" t="s">
        <v>192</v>
      </c>
      <c r="B51" s="245"/>
      <c r="C51" s="245"/>
      <c r="D51" s="245"/>
      <c r="E51" s="246"/>
      <c r="F51" s="146"/>
      <c r="G51" s="146"/>
      <c r="H51" s="146"/>
      <c r="I51" s="146"/>
      <c r="J51" s="146"/>
      <c r="K51" s="146"/>
      <c r="L51" s="247"/>
      <c r="N51" s="248" t="s">
        <v>192</v>
      </c>
      <c r="O51" s="249"/>
      <c r="P51" s="249"/>
      <c r="Q51" s="249"/>
      <c r="R51" s="250"/>
    </row>
    <row r="52" spans="1:18" ht="12.75" customHeight="1">
      <c r="A52" s="244" t="s">
        <v>193</v>
      </c>
      <c r="B52" s="245"/>
      <c r="C52" s="245"/>
      <c r="D52" s="245"/>
      <c r="E52" s="246"/>
      <c r="F52" s="146"/>
      <c r="G52" s="146"/>
      <c r="H52" s="146"/>
      <c r="I52" s="146"/>
      <c r="J52" s="146"/>
      <c r="K52" s="146"/>
      <c r="L52" s="247"/>
      <c r="N52" s="248" t="s">
        <v>193</v>
      </c>
      <c r="O52" s="249"/>
      <c r="P52" s="249"/>
      <c r="Q52" s="249"/>
      <c r="R52" s="250"/>
    </row>
    <row r="53" spans="1:18" ht="12.75" customHeight="1">
      <c r="A53" s="244" t="s">
        <v>194</v>
      </c>
      <c r="B53" s="245"/>
      <c r="C53" s="245"/>
      <c r="D53" s="245"/>
      <c r="E53" s="245"/>
      <c r="F53" s="146"/>
      <c r="G53" s="146"/>
      <c r="H53" s="146"/>
      <c r="I53" s="146"/>
      <c r="J53" s="146"/>
      <c r="K53" s="146"/>
      <c r="L53" s="247"/>
      <c r="N53" s="248" t="s">
        <v>194</v>
      </c>
      <c r="O53" s="249"/>
      <c r="P53" s="249"/>
      <c r="Q53" s="249"/>
      <c r="R53" s="250"/>
    </row>
    <row r="54" spans="1:18" ht="12.75" customHeight="1">
      <c r="A54" s="244" t="s">
        <v>195</v>
      </c>
      <c r="B54" s="245"/>
      <c r="C54" s="245"/>
      <c r="D54" s="245"/>
      <c r="E54" s="245"/>
      <c r="F54" s="146"/>
      <c r="G54" s="146"/>
      <c r="H54" s="146"/>
      <c r="I54" s="146"/>
      <c r="J54" s="146"/>
      <c r="K54" s="146"/>
      <c r="L54" s="247"/>
      <c r="N54" s="248" t="s">
        <v>195</v>
      </c>
      <c r="O54" s="249"/>
      <c r="P54" s="249"/>
      <c r="Q54" s="249"/>
      <c r="R54" s="250"/>
    </row>
    <row r="55" spans="1:18" ht="12.75" customHeight="1">
      <c r="A55" s="244"/>
      <c r="B55" s="245"/>
      <c r="C55" s="245"/>
      <c r="D55" s="245"/>
      <c r="E55" s="245"/>
      <c r="F55" s="146"/>
      <c r="G55" s="146"/>
      <c r="H55" s="146"/>
      <c r="I55" s="146"/>
      <c r="J55" s="146"/>
      <c r="K55" s="146"/>
      <c r="L55" s="247"/>
      <c r="N55" s="248"/>
      <c r="O55" s="249"/>
      <c r="P55" s="249"/>
      <c r="Q55" s="249"/>
      <c r="R55" s="250"/>
    </row>
    <row r="56" spans="1:18" ht="12.75" customHeight="1">
      <c r="A56" s="244" t="s">
        <v>196</v>
      </c>
      <c r="B56" s="245"/>
      <c r="C56" s="245"/>
      <c r="D56" s="245" t="s">
        <v>196</v>
      </c>
      <c r="E56" s="245"/>
      <c r="F56" s="146"/>
      <c r="G56" s="146"/>
      <c r="H56" s="146"/>
      <c r="I56" s="146"/>
      <c r="J56" s="146"/>
      <c r="K56" s="146"/>
      <c r="L56" s="247"/>
      <c r="N56" s="248" t="s">
        <v>196</v>
      </c>
      <c r="O56" s="249"/>
      <c r="P56" s="249"/>
      <c r="Q56" s="249"/>
      <c r="R56" s="250"/>
    </row>
    <row r="57" spans="1:18" ht="12.75" customHeight="1">
      <c r="A57" s="244" t="s">
        <v>197</v>
      </c>
      <c r="B57" s="245"/>
      <c r="C57" s="245"/>
      <c r="D57" s="245" t="s">
        <v>198</v>
      </c>
      <c r="E57" s="245"/>
      <c r="F57" s="146"/>
      <c r="G57" s="146"/>
      <c r="H57" s="146"/>
      <c r="I57" s="146"/>
      <c r="J57" s="146"/>
      <c r="K57" s="146"/>
      <c r="L57" s="247"/>
      <c r="N57" s="248" t="s">
        <v>198</v>
      </c>
      <c r="O57" s="249"/>
      <c r="P57" s="249"/>
      <c r="Q57" s="249"/>
      <c r="R57" s="250"/>
    </row>
    <row r="58" spans="1:12" ht="13.5" customHeight="1" thickBot="1">
      <c r="A58" s="251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3"/>
    </row>
    <row r="59" spans="1:12" ht="15">
      <c r="A59" s="254" t="s">
        <v>199</v>
      </c>
      <c r="B59" s="70"/>
      <c r="C59" s="70"/>
      <c r="D59" s="70"/>
      <c r="E59" s="70"/>
      <c r="F59" s="70"/>
      <c r="G59" s="255"/>
      <c r="H59" s="255"/>
      <c r="I59" s="70"/>
      <c r="J59" s="70"/>
      <c r="K59" s="70"/>
      <c r="L59" s="85"/>
    </row>
    <row r="60" spans="1:12" ht="15">
      <c r="A60" s="256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7"/>
    </row>
    <row r="61" spans="1:12" ht="12.75">
      <c r="A61" s="258" t="s">
        <v>200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7"/>
    </row>
    <row r="62" spans="1:12" ht="12.75">
      <c r="A62" s="258" t="s">
        <v>201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</row>
    <row r="63" spans="1:12" ht="12.75">
      <c r="A63" s="258" t="s">
        <v>202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7"/>
    </row>
    <row r="64" spans="1:12" ht="12.75">
      <c r="A64" s="258" t="s">
        <v>203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7"/>
    </row>
    <row r="65" spans="1:12" ht="12.75">
      <c r="A65" s="258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7"/>
    </row>
    <row r="66" spans="1:12" ht="12.75">
      <c r="A66" s="258" t="s">
        <v>204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7"/>
    </row>
    <row r="67" spans="1:12" ht="12.75">
      <c r="A67" s="258" t="s">
        <v>205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7"/>
    </row>
    <row r="68" spans="1:12" ht="12.75">
      <c r="A68" s="258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</row>
    <row r="69" spans="1:12" ht="12.75">
      <c r="A69" s="258" t="s">
        <v>206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7"/>
    </row>
    <row r="70" spans="1:12" ht="12.75">
      <c r="A70" s="258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7"/>
    </row>
    <row r="71" spans="1:12" ht="12.75">
      <c r="A71" s="258" t="s">
        <v>207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7"/>
    </row>
    <row r="72" spans="1:12" ht="13.5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0"/>
    </row>
    <row r="73" spans="13:19" s="194" customFormat="1" ht="12.75">
      <c r="M73" s="201"/>
      <c r="N73" s="201"/>
      <c r="O73" s="201"/>
      <c r="P73" s="201"/>
      <c r="Q73" s="201"/>
      <c r="R73" s="201"/>
      <c r="S73" s="201"/>
    </row>
    <row r="74" spans="13:19" s="194" customFormat="1" ht="12.75">
      <c r="M74" s="201"/>
      <c r="N74" s="201"/>
      <c r="O74" s="201"/>
      <c r="P74" s="201"/>
      <c r="Q74" s="201"/>
      <c r="R74" s="201"/>
      <c r="S74" s="201"/>
    </row>
    <row r="75" spans="13:19" s="194" customFormat="1" ht="12.75">
      <c r="M75" s="201"/>
      <c r="N75" s="201"/>
      <c r="O75" s="201"/>
      <c r="P75" s="201"/>
      <c r="Q75" s="201"/>
      <c r="R75" s="201"/>
      <c r="S75" s="201"/>
    </row>
    <row r="76" spans="13:19" s="194" customFormat="1" ht="12.75">
      <c r="M76" s="201"/>
      <c r="N76" s="201"/>
      <c r="O76" s="201"/>
      <c r="P76" s="201"/>
      <c r="Q76" s="201"/>
      <c r="R76" s="201"/>
      <c r="S76" s="201"/>
    </row>
    <row r="77" spans="13:19" s="194" customFormat="1" ht="12.75">
      <c r="M77" s="201"/>
      <c r="N77" s="201"/>
      <c r="O77" s="201"/>
      <c r="P77" s="201"/>
      <c r="Q77" s="201"/>
      <c r="R77" s="201"/>
      <c r="S77" s="201"/>
    </row>
    <row r="78" spans="13:19" s="194" customFormat="1" ht="12.75">
      <c r="M78" s="201"/>
      <c r="N78" s="201"/>
      <c r="O78" s="201"/>
      <c r="P78" s="201"/>
      <c r="Q78" s="201"/>
      <c r="R78" s="201"/>
      <c r="S78" s="201"/>
    </row>
    <row r="79" spans="13:19" s="194" customFormat="1" ht="12.75">
      <c r="M79" s="201"/>
      <c r="N79" s="201"/>
      <c r="O79" s="201"/>
      <c r="P79" s="201"/>
      <c r="Q79" s="201"/>
      <c r="R79" s="201"/>
      <c r="S79" s="201"/>
    </row>
    <row r="80" spans="13:19" s="194" customFormat="1" ht="12.75">
      <c r="M80" s="201"/>
      <c r="N80" s="201"/>
      <c r="O80" s="201"/>
      <c r="P80" s="201"/>
      <c r="Q80" s="201"/>
      <c r="R80" s="201"/>
      <c r="S80" s="201"/>
    </row>
    <row r="81" spans="13:19" s="194" customFormat="1" ht="12.75">
      <c r="M81" s="201"/>
      <c r="N81" s="201"/>
      <c r="O81" s="201"/>
      <c r="P81" s="201"/>
      <c r="Q81" s="201"/>
      <c r="R81" s="201"/>
      <c r="S81" s="201"/>
    </row>
    <row r="82" spans="13:19" s="194" customFormat="1" ht="12.75">
      <c r="M82" s="201"/>
      <c r="N82" s="201"/>
      <c r="O82" s="201"/>
      <c r="P82" s="201"/>
      <c r="Q82" s="201"/>
      <c r="R82" s="201"/>
      <c r="S82" s="201"/>
    </row>
    <row r="83" spans="13:19" s="194" customFormat="1" ht="12.75">
      <c r="M83" s="201"/>
      <c r="N83" s="201"/>
      <c r="O83" s="201"/>
      <c r="P83" s="201"/>
      <c r="Q83" s="201"/>
      <c r="R83" s="201"/>
      <c r="S83" s="201"/>
    </row>
    <row r="84" spans="13:19" s="194" customFormat="1" ht="12.75">
      <c r="M84" s="201"/>
      <c r="N84" s="201"/>
      <c r="O84" s="201"/>
      <c r="P84" s="201"/>
      <c r="Q84" s="201"/>
      <c r="R84" s="201"/>
      <c r="S84" s="201"/>
    </row>
    <row r="85" spans="13:19" s="194" customFormat="1" ht="12.75">
      <c r="M85" s="201"/>
      <c r="N85" s="201"/>
      <c r="O85" s="201"/>
      <c r="P85" s="201"/>
      <c r="Q85" s="201"/>
      <c r="R85" s="201"/>
      <c r="S85" s="201"/>
    </row>
    <row r="86" spans="13:19" s="194" customFormat="1" ht="12.75">
      <c r="M86" s="201"/>
      <c r="N86" s="201"/>
      <c r="O86" s="201"/>
      <c r="P86" s="201"/>
      <c r="Q86" s="201"/>
      <c r="R86" s="201"/>
      <c r="S86" s="201"/>
    </row>
    <row r="87" spans="13:19" s="194" customFormat="1" ht="12.75">
      <c r="M87" s="201"/>
      <c r="N87" s="201"/>
      <c r="O87" s="201"/>
      <c r="P87" s="201"/>
      <c r="Q87" s="201"/>
      <c r="R87" s="201"/>
      <c r="S87" s="201"/>
    </row>
    <row r="88" spans="13:19" s="194" customFormat="1" ht="12.75">
      <c r="M88" s="201"/>
      <c r="N88" s="201"/>
      <c r="O88" s="201"/>
      <c r="P88" s="201"/>
      <c r="Q88" s="201"/>
      <c r="R88" s="201"/>
      <c r="S88" s="201"/>
    </row>
    <row r="89" spans="13:19" s="194" customFormat="1" ht="12.75">
      <c r="M89" s="201"/>
      <c r="N89" s="201"/>
      <c r="O89" s="201"/>
      <c r="P89" s="201"/>
      <c r="Q89" s="201"/>
      <c r="R89" s="201"/>
      <c r="S89" s="201"/>
    </row>
    <row r="90" spans="13:19" s="194" customFormat="1" ht="12.75">
      <c r="M90" s="201"/>
      <c r="N90" s="201"/>
      <c r="O90" s="201"/>
      <c r="P90" s="201"/>
      <c r="Q90" s="201"/>
      <c r="R90" s="201"/>
      <c r="S90" s="201"/>
    </row>
    <row r="91" spans="13:19" s="194" customFormat="1" ht="12.75">
      <c r="M91" s="201"/>
      <c r="N91" s="201"/>
      <c r="O91" s="201"/>
      <c r="P91" s="201"/>
      <c r="Q91" s="201"/>
      <c r="R91" s="201"/>
      <c r="S91" s="201"/>
    </row>
    <row r="92" spans="13:19" s="194" customFormat="1" ht="12.75">
      <c r="M92" s="201"/>
      <c r="N92" s="201"/>
      <c r="O92" s="201"/>
      <c r="P92" s="201"/>
      <c r="Q92" s="201"/>
      <c r="R92" s="201"/>
      <c r="S92" s="201"/>
    </row>
    <row r="93" spans="13:19" s="194" customFormat="1" ht="12.75">
      <c r="M93" s="201"/>
      <c r="N93" s="201"/>
      <c r="O93" s="201"/>
      <c r="P93" s="201"/>
      <c r="Q93" s="201"/>
      <c r="R93" s="201"/>
      <c r="S93" s="201"/>
    </row>
    <row r="94" spans="13:19" s="194" customFormat="1" ht="12.75">
      <c r="M94" s="201"/>
      <c r="N94" s="201"/>
      <c r="O94" s="201"/>
      <c r="P94" s="201"/>
      <c r="Q94" s="201"/>
      <c r="R94" s="201"/>
      <c r="S94" s="201"/>
    </row>
  </sheetData>
  <sheetProtection password="E868" sheet="1" objects="1" scenarios="1"/>
  <mergeCells count="119">
    <mergeCell ref="A15:E15"/>
    <mergeCell ref="F15:H15"/>
    <mergeCell ref="I15:J15"/>
    <mergeCell ref="K15:L15"/>
    <mergeCell ref="A16:E16"/>
    <mergeCell ref="F16:H16"/>
    <mergeCell ref="I16:J16"/>
    <mergeCell ref="K16:L16"/>
    <mergeCell ref="A13:E13"/>
    <mergeCell ref="F13:H13"/>
    <mergeCell ref="I13:J13"/>
    <mergeCell ref="K13:L13"/>
    <mergeCell ref="A14:E14"/>
    <mergeCell ref="F14:H14"/>
    <mergeCell ref="I14:J14"/>
    <mergeCell ref="K14:L14"/>
    <mergeCell ref="A11:E11"/>
    <mergeCell ref="F11:H11"/>
    <mergeCell ref="I11:J11"/>
    <mergeCell ref="K11:L11"/>
    <mergeCell ref="A12:E12"/>
    <mergeCell ref="F12:H12"/>
    <mergeCell ref="I12:J12"/>
    <mergeCell ref="K12:L12"/>
    <mergeCell ref="A9:E9"/>
    <mergeCell ref="F9:H9"/>
    <mergeCell ref="I9:J9"/>
    <mergeCell ref="K9:L9"/>
    <mergeCell ref="A10:E10"/>
    <mergeCell ref="F10:H10"/>
    <mergeCell ref="I10:J10"/>
    <mergeCell ref="K10:L10"/>
    <mergeCell ref="A7:E7"/>
    <mergeCell ref="F7:H7"/>
    <mergeCell ref="I7:J7"/>
    <mergeCell ref="K7:L7"/>
    <mergeCell ref="A8:E8"/>
    <mergeCell ref="F8:H8"/>
    <mergeCell ref="I8:J8"/>
    <mergeCell ref="K8:L8"/>
    <mergeCell ref="A1:L1"/>
    <mergeCell ref="A2:L4"/>
    <mergeCell ref="A5:E6"/>
    <mergeCell ref="F5:H5"/>
    <mergeCell ref="I5:J5"/>
    <mergeCell ref="K5:L5"/>
    <mergeCell ref="F6:H6"/>
    <mergeCell ref="I6:J6"/>
    <mergeCell ref="K6:L6"/>
    <mergeCell ref="A19:E19"/>
    <mergeCell ref="F19:H19"/>
    <mergeCell ref="I19:J19"/>
    <mergeCell ref="K19:L19"/>
    <mergeCell ref="A17:E17"/>
    <mergeCell ref="F17:H17"/>
    <mergeCell ref="I17:J17"/>
    <mergeCell ref="K17:L17"/>
    <mergeCell ref="K18:L18"/>
    <mergeCell ref="A21:E21"/>
    <mergeCell ref="F21:H21"/>
    <mergeCell ref="I21:J21"/>
    <mergeCell ref="K21:L21"/>
    <mergeCell ref="A20:E20"/>
    <mergeCell ref="F20:H20"/>
    <mergeCell ref="I20:J20"/>
    <mergeCell ref="K20:L20"/>
    <mergeCell ref="A23:E23"/>
    <mergeCell ref="F23:H23"/>
    <mergeCell ref="I23:J23"/>
    <mergeCell ref="K23:L23"/>
    <mergeCell ref="A22:E22"/>
    <mergeCell ref="F22:H22"/>
    <mergeCell ref="I22:J22"/>
    <mergeCell ref="K22:L22"/>
    <mergeCell ref="E31:H31"/>
    <mergeCell ref="I28:J28"/>
    <mergeCell ref="K28:L28"/>
    <mergeCell ref="A27:E27"/>
    <mergeCell ref="F27:H27"/>
    <mergeCell ref="I27:J27"/>
    <mergeCell ref="K27:L27"/>
    <mergeCell ref="F28:H28"/>
    <mergeCell ref="A28:E28"/>
    <mergeCell ref="A18:E18"/>
    <mergeCell ref="I18:J18"/>
    <mergeCell ref="A35:D35"/>
    <mergeCell ref="I35:J35"/>
    <mergeCell ref="I36:J36"/>
    <mergeCell ref="E32:F32"/>
    <mergeCell ref="G32:H32"/>
    <mergeCell ref="I33:J33"/>
    <mergeCell ref="I34:J34"/>
    <mergeCell ref="A29:L29"/>
    <mergeCell ref="A39:A41"/>
    <mergeCell ref="B39:B41"/>
    <mergeCell ref="C39:C41"/>
    <mergeCell ref="A24:E25"/>
    <mergeCell ref="I37:J37"/>
    <mergeCell ref="I38:J38"/>
    <mergeCell ref="A30:L30"/>
    <mergeCell ref="I31:L31"/>
    <mergeCell ref="I32:J32"/>
    <mergeCell ref="A31:D31"/>
    <mergeCell ref="E46:F46"/>
    <mergeCell ref="E47:F47"/>
    <mergeCell ref="E48:F48"/>
    <mergeCell ref="I39:J39"/>
    <mergeCell ref="I40:J40"/>
    <mergeCell ref="I41:J41"/>
    <mergeCell ref="A42:L42"/>
    <mergeCell ref="H45:L48"/>
    <mergeCell ref="H43:J43"/>
    <mergeCell ref="H44:J44"/>
    <mergeCell ref="K43:L43"/>
    <mergeCell ref="A49:L49"/>
    <mergeCell ref="K44:L44"/>
    <mergeCell ref="E43:F43"/>
    <mergeCell ref="E44:F44"/>
    <mergeCell ref="E45:F45"/>
  </mergeCells>
  <printOptions horizontalCentered="1"/>
  <pageMargins left="0.15748031496062992" right="0.11811023622047245" top="0.3937007874015748" bottom="0.4724409448818898" header="0.1968503937007874" footer="0.4724409448818898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2.28125" style="0" customWidth="1"/>
    <col min="2" max="2" width="15.140625" style="0" customWidth="1"/>
    <col min="3" max="3" width="16.00390625" style="55" customWidth="1"/>
    <col min="4" max="4" width="15.421875" style="56" customWidth="1"/>
    <col min="5" max="5" width="14.28125" style="57" customWidth="1"/>
    <col min="6" max="6" width="15.7109375" style="56" customWidth="1"/>
    <col min="7" max="7" width="15.140625" style="130" bestFit="1" customWidth="1"/>
    <col min="8" max="15" width="9.140625" style="130" customWidth="1"/>
  </cols>
  <sheetData>
    <row r="1" spans="1:6" ht="13.5" thickBot="1">
      <c r="A1" s="86"/>
      <c r="B1" s="86"/>
      <c r="C1" s="268"/>
      <c r="D1" s="268"/>
      <c r="E1" s="269"/>
      <c r="F1" s="268"/>
    </row>
    <row r="2" spans="1:8" ht="25.5" thickBot="1">
      <c r="A2" s="490" t="s">
        <v>0</v>
      </c>
      <c r="B2" s="491"/>
      <c r="C2" s="491"/>
      <c r="D2" s="491"/>
      <c r="E2" s="491"/>
      <c r="F2" s="492"/>
      <c r="G2" s="271"/>
      <c r="H2" s="86"/>
    </row>
    <row r="3" spans="1:6" ht="21" thickBot="1">
      <c r="A3" s="270" t="s">
        <v>1</v>
      </c>
      <c r="B3" s="270"/>
      <c r="C3" s="268"/>
      <c r="D3" s="268"/>
      <c r="E3" s="269"/>
      <c r="F3" s="268"/>
    </row>
    <row r="4" spans="1:6" ht="38.25">
      <c r="A4" s="5" t="s">
        <v>2</v>
      </c>
      <c r="B4" s="66"/>
      <c r="C4" s="6" t="s">
        <v>3</v>
      </c>
      <c r="D4" s="7" t="s">
        <v>4</v>
      </c>
      <c r="E4" s="7" t="s">
        <v>5</v>
      </c>
      <c r="F4" s="62" t="s">
        <v>6</v>
      </c>
    </row>
    <row r="5" spans="1:6" ht="16.5" thickBot="1">
      <c r="A5" s="8" t="s">
        <v>7</v>
      </c>
      <c r="B5" s="67"/>
      <c r="C5" s="9" t="s">
        <v>8</v>
      </c>
      <c r="D5" s="10" t="s">
        <v>9</v>
      </c>
      <c r="E5" s="10" t="s">
        <v>9</v>
      </c>
      <c r="F5" s="63" t="s">
        <v>9</v>
      </c>
    </row>
    <row r="6" spans="1:6" ht="12.75">
      <c r="A6" s="100" t="s">
        <v>10</v>
      </c>
      <c r="B6" s="104"/>
      <c r="C6" s="94">
        <v>2.1</v>
      </c>
      <c r="D6" s="262"/>
      <c r="E6" s="262"/>
      <c r="F6" s="262"/>
    </row>
    <row r="7" spans="1:6" ht="12.75">
      <c r="A7" s="101" t="s">
        <v>11</v>
      </c>
      <c r="B7" s="105"/>
      <c r="C7" s="95">
        <v>2.4</v>
      </c>
      <c r="D7" s="263"/>
      <c r="E7" s="263"/>
      <c r="F7" s="263"/>
    </row>
    <row r="8" spans="1:6" ht="12.75">
      <c r="A8" s="101" t="s">
        <v>12</v>
      </c>
      <c r="B8" s="105"/>
      <c r="C8" s="95">
        <v>2.85</v>
      </c>
      <c r="D8" s="263"/>
      <c r="E8" s="263"/>
      <c r="F8" s="263"/>
    </row>
    <row r="9" spans="1:6" ht="12.75">
      <c r="A9" s="101" t="s">
        <v>13</v>
      </c>
      <c r="B9" s="105"/>
      <c r="C9" s="95">
        <v>2.7</v>
      </c>
      <c r="D9" s="263"/>
      <c r="E9" s="263"/>
      <c r="F9" s="263"/>
    </row>
    <row r="10" spans="1:6" ht="12.75">
      <c r="A10" s="101" t="s">
        <v>14</v>
      </c>
      <c r="B10" s="105"/>
      <c r="C10" s="95">
        <v>3.95</v>
      </c>
      <c r="D10" s="263"/>
      <c r="E10" s="263"/>
      <c r="F10" s="263"/>
    </row>
    <row r="11" spans="1:6" ht="12.75">
      <c r="A11" s="102" t="s">
        <v>15</v>
      </c>
      <c r="B11" s="106"/>
      <c r="C11" s="95">
        <v>3.75</v>
      </c>
      <c r="D11" s="263"/>
      <c r="E11" s="263"/>
      <c r="F11" s="263"/>
    </row>
    <row r="12" spans="1:6" ht="12.75">
      <c r="A12" s="102" t="s">
        <v>16</v>
      </c>
      <c r="B12" s="106"/>
      <c r="C12" s="95">
        <v>20.25</v>
      </c>
      <c r="D12" s="263"/>
      <c r="E12" s="263"/>
      <c r="F12" s="263"/>
    </row>
    <row r="13" spans="1:6" ht="12.75">
      <c r="A13" s="102" t="s">
        <v>17</v>
      </c>
      <c r="B13" s="106"/>
      <c r="C13" s="95">
        <v>14.25</v>
      </c>
      <c r="D13" s="263"/>
      <c r="E13" s="263"/>
      <c r="F13" s="263"/>
    </row>
    <row r="14" spans="1:6" ht="12.75">
      <c r="A14" s="102" t="s">
        <v>208</v>
      </c>
      <c r="B14" s="106"/>
      <c r="C14" s="95">
        <v>7.65</v>
      </c>
      <c r="D14" s="263"/>
      <c r="E14" s="263"/>
      <c r="F14" s="263"/>
    </row>
    <row r="15" spans="1:6" ht="12.75">
      <c r="A15" s="102" t="s">
        <v>18</v>
      </c>
      <c r="B15" s="106"/>
      <c r="C15" s="95">
        <v>3.4</v>
      </c>
      <c r="D15" s="263"/>
      <c r="E15" s="263"/>
      <c r="F15" s="263"/>
    </row>
    <row r="16" spans="1:6" ht="12.75">
      <c r="A16" s="101" t="s">
        <v>64</v>
      </c>
      <c r="B16" s="106"/>
      <c r="C16" s="95">
        <v>4</v>
      </c>
      <c r="D16" s="263"/>
      <c r="E16" s="263"/>
      <c r="F16" s="263"/>
    </row>
    <row r="17" spans="1:6" ht="12.75">
      <c r="A17" s="102" t="s">
        <v>114</v>
      </c>
      <c r="B17" s="106"/>
      <c r="C17" s="281">
        <v>2.15</v>
      </c>
      <c r="D17" s="263">
        <v>920</v>
      </c>
      <c r="E17" s="263"/>
      <c r="F17" s="263"/>
    </row>
    <row r="18" spans="1:6" ht="12.75">
      <c r="A18" s="101" t="s">
        <v>115</v>
      </c>
      <c r="B18" s="105"/>
      <c r="C18" s="282">
        <v>2.26</v>
      </c>
      <c r="D18" s="263"/>
      <c r="E18" s="263"/>
      <c r="F18" s="263"/>
    </row>
    <row r="19" spans="1:6" ht="12.75">
      <c r="A19" s="101" t="s">
        <v>116</v>
      </c>
      <c r="B19" s="105"/>
      <c r="C19" s="283">
        <v>2.56</v>
      </c>
      <c r="D19" s="263"/>
      <c r="E19" s="263"/>
      <c r="F19" s="263"/>
    </row>
    <row r="20" spans="1:6" ht="12.75">
      <c r="A20" s="101" t="s">
        <v>117</v>
      </c>
      <c r="B20" s="105"/>
      <c r="C20" s="283">
        <v>3.13</v>
      </c>
      <c r="D20" s="263"/>
      <c r="E20" s="263"/>
      <c r="F20" s="263"/>
    </row>
    <row r="21" spans="1:6" ht="12.75">
      <c r="A21" s="101" t="s">
        <v>118</v>
      </c>
      <c r="B21" s="105"/>
      <c r="C21" s="95">
        <v>5</v>
      </c>
      <c r="D21" s="263"/>
      <c r="E21" s="263"/>
      <c r="F21" s="263"/>
    </row>
    <row r="22" spans="1:6" ht="12.75">
      <c r="A22" s="101" t="s">
        <v>20</v>
      </c>
      <c r="B22" s="105"/>
      <c r="C22" s="283">
        <v>2.98</v>
      </c>
      <c r="D22" s="263"/>
      <c r="E22" s="263"/>
      <c r="F22" s="263"/>
    </row>
    <row r="23" spans="1:6" ht="12.75">
      <c r="A23" s="102" t="s">
        <v>21</v>
      </c>
      <c r="B23" s="106"/>
      <c r="C23" s="118">
        <v>3.85</v>
      </c>
      <c r="D23" s="263"/>
      <c r="E23" s="263"/>
      <c r="F23" s="263"/>
    </row>
    <row r="24" spans="1:6" ht="12.75">
      <c r="A24" s="180" t="s">
        <v>119</v>
      </c>
      <c r="B24" s="181"/>
      <c r="C24" s="95">
        <v>3.95</v>
      </c>
      <c r="D24" s="263"/>
      <c r="E24" s="263"/>
      <c r="F24" s="263"/>
    </row>
    <row r="25" spans="1:6" ht="12.75">
      <c r="A25" s="180" t="s">
        <v>209</v>
      </c>
      <c r="B25" s="181"/>
      <c r="C25" s="259">
        <v>6.5</v>
      </c>
      <c r="D25" s="263"/>
      <c r="E25" s="263"/>
      <c r="F25" s="263"/>
    </row>
    <row r="26" spans="1:6" ht="12.75">
      <c r="A26" s="180" t="s">
        <v>210</v>
      </c>
      <c r="B26" s="181"/>
      <c r="C26" s="259">
        <v>7.15</v>
      </c>
      <c r="D26" s="263"/>
      <c r="E26" s="263"/>
      <c r="F26" s="263"/>
    </row>
    <row r="27" spans="1:6" ht="12.75">
      <c r="A27" s="180" t="s">
        <v>120</v>
      </c>
      <c r="B27" s="181"/>
      <c r="C27" s="182">
        <v>6</v>
      </c>
      <c r="D27" s="263"/>
      <c r="E27" s="263"/>
      <c r="F27" s="263"/>
    </row>
    <row r="28" spans="1:6" ht="13.5" thickBot="1">
      <c r="A28" s="103" t="s">
        <v>211</v>
      </c>
      <c r="B28" s="107"/>
      <c r="C28" s="99">
        <v>4.5</v>
      </c>
      <c r="D28" s="264"/>
      <c r="E28" s="264"/>
      <c r="F28" s="264"/>
    </row>
    <row r="29" spans="1:6" ht="18.75">
      <c r="A29" s="13" t="s">
        <v>22</v>
      </c>
      <c r="B29" s="14"/>
      <c r="C29" s="15"/>
      <c r="D29" s="16">
        <f>SUMPRODUCT($C$6:$C$28,D6:D28)/1000</f>
        <v>1.978</v>
      </c>
      <c r="E29" s="16">
        <f>SUMPRODUCT($C$6:$C$28,E6:E28)/1000</f>
        <v>0</v>
      </c>
      <c r="F29" s="16">
        <f>SUMPRODUCT($C$6:$C$28,F6:F28)/1000</f>
        <v>0</v>
      </c>
    </row>
    <row r="30" spans="1:6" ht="13.5" thickBot="1">
      <c r="A30" s="17" t="s">
        <v>23</v>
      </c>
      <c r="B30" s="18"/>
      <c r="C30" s="19"/>
      <c r="D30" s="20"/>
      <c r="E30" s="20"/>
      <c r="F30" s="64"/>
    </row>
    <row r="31" spans="1:6" ht="12.75">
      <c r="A31" s="108" t="s">
        <v>24</v>
      </c>
      <c r="B31" s="109"/>
      <c r="C31" s="110">
        <v>8</v>
      </c>
      <c r="D31" s="262"/>
      <c r="E31" s="262">
        <v>80</v>
      </c>
      <c r="F31" s="262"/>
    </row>
    <row r="32" spans="1:6" ht="12.75">
      <c r="A32" s="96" t="s">
        <v>25</v>
      </c>
      <c r="B32" s="97"/>
      <c r="C32" s="98">
        <v>8</v>
      </c>
      <c r="D32" s="263"/>
      <c r="E32" s="263"/>
      <c r="F32" s="263"/>
    </row>
    <row r="33" spans="1:6" ht="13.5" thickBot="1">
      <c r="A33" s="111" t="s">
        <v>26</v>
      </c>
      <c r="B33" s="112"/>
      <c r="C33" s="113">
        <v>15</v>
      </c>
      <c r="D33" s="264"/>
      <c r="E33" s="264"/>
      <c r="F33" s="264"/>
    </row>
    <row r="34" spans="1:6" ht="19.5" thickBot="1">
      <c r="A34" s="22" t="s">
        <v>27</v>
      </c>
      <c r="B34" s="23"/>
      <c r="C34" s="25"/>
      <c r="D34" s="16">
        <f>SUMPRODUCT($C$31:$C$33,D31:D33)/1000</f>
        <v>0</v>
      </c>
      <c r="E34" s="16">
        <f>SUMPRODUCT($C$31:$C$33,E31:E33)/1000</f>
        <v>0.64</v>
      </c>
      <c r="F34" s="16">
        <f>SUMPRODUCT($C$31:$C$33,F31:F33)/1000</f>
        <v>0</v>
      </c>
    </row>
    <row r="35" spans="1:6" ht="21" thickBot="1">
      <c r="A35" s="22" t="s">
        <v>28</v>
      </c>
      <c r="B35" s="23"/>
      <c r="C35" s="25"/>
      <c r="D35" s="65">
        <f>D34+D29</f>
        <v>1.978</v>
      </c>
      <c r="E35" s="65">
        <f>E34+E29</f>
        <v>0.64</v>
      </c>
      <c r="F35" s="65">
        <f>F34+F29</f>
        <v>0</v>
      </c>
    </row>
    <row r="36" spans="1:6" ht="29.25" customHeight="1" thickBot="1">
      <c r="A36" s="4" t="s">
        <v>29</v>
      </c>
      <c r="B36" s="4"/>
      <c r="C36" s="26"/>
      <c r="D36" s="59">
        <f>IF(SUM(D6:F28)+SUM(D31:F33)=1000,"","Ağırlık hatalı")</f>
      </c>
      <c r="E36" s="60"/>
      <c r="F36" s="61"/>
    </row>
    <row r="37" spans="1:6" ht="38.25">
      <c r="A37" s="27"/>
      <c r="B37" s="6" t="s">
        <v>30</v>
      </c>
      <c r="C37" s="28" t="s">
        <v>31</v>
      </c>
      <c r="D37" s="7" t="s">
        <v>32</v>
      </c>
      <c r="E37" s="7" t="s">
        <v>33</v>
      </c>
      <c r="F37" s="7" t="s">
        <v>34</v>
      </c>
    </row>
    <row r="38" spans="1:6" ht="13.5" thickBot="1">
      <c r="A38" s="17" t="s">
        <v>35</v>
      </c>
      <c r="B38" s="18"/>
      <c r="C38" s="19"/>
      <c r="D38" s="19"/>
      <c r="E38" s="29"/>
      <c r="F38" s="19"/>
    </row>
    <row r="39" spans="1:6" ht="12.75">
      <c r="A39" s="114" t="s">
        <v>36</v>
      </c>
      <c r="B39" s="260">
        <v>0.5</v>
      </c>
      <c r="C39" s="115" t="s">
        <v>37</v>
      </c>
      <c r="D39" s="275"/>
      <c r="E39" s="276"/>
      <c r="F39" s="276"/>
    </row>
    <row r="40" spans="1:6" ht="12.75">
      <c r="A40" s="12"/>
      <c r="B40" s="21"/>
      <c r="C40" s="30"/>
      <c r="D40" s="185">
        <f>IF(D39="X",$B$39,0)*SUM(D6:D28)/1000</f>
        <v>0</v>
      </c>
      <c r="E40" s="185">
        <f>IF(E39="X",$B$39,0)*SUM(E6:E28)/1000</f>
        <v>0</v>
      </c>
      <c r="F40" s="186">
        <f>IF(F39="X",$B$39,0)*SUM(F6:F28)/1000</f>
        <v>0</v>
      </c>
    </row>
    <row r="41" spans="1:6" ht="12.75">
      <c r="A41" s="102" t="s">
        <v>38</v>
      </c>
      <c r="B41" s="116">
        <v>2</v>
      </c>
      <c r="C41" s="117" t="s">
        <v>37</v>
      </c>
      <c r="D41" s="277"/>
      <c r="E41" s="278"/>
      <c r="F41" s="278"/>
    </row>
    <row r="42" spans="1:6" ht="13.5" thickBot="1">
      <c r="A42" s="12"/>
      <c r="B42" s="21"/>
      <c r="C42" s="30"/>
      <c r="D42" s="187">
        <f>IF(D41="X",$B$41,0)*SUM(D6:D28)/1000</f>
        <v>0</v>
      </c>
      <c r="E42" s="187">
        <f>IF(E41="X",$B$41,0)*SUM(E6:E28)/1000</f>
        <v>0</v>
      </c>
      <c r="F42" s="188">
        <f>IF(F41="X",$B$41,0)*SUM(F6:F28)/1000</f>
        <v>0</v>
      </c>
    </row>
    <row r="43" spans="1:6" ht="19.5" thickBot="1">
      <c r="A43" s="22" t="s">
        <v>39</v>
      </c>
      <c r="B43" s="23"/>
      <c r="C43" s="25"/>
      <c r="D43" s="31">
        <f>D42+D40+D35</f>
        <v>1.978</v>
      </c>
      <c r="E43" s="31">
        <f>E42+E40+E35</f>
        <v>0.64</v>
      </c>
      <c r="F43" s="31">
        <f>F42+F40+F35</f>
        <v>0</v>
      </c>
    </row>
    <row r="44" spans="1:6" ht="18.75" customHeight="1" thickBot="1">
      <c r="A44" s="22" t="s">
        <v>40</v>
      </c>
      <c r="B44" s="23"/>
      <c r="C44" s="25"/>
      <c r="D44" s="493">
        <f>D43+E43+F43</f>
        <v>2.618</v>
      </c>
      <c r="E44" s="494"/>
      <c r="F44" s="495"/>
    </row>
    <row r="45" spans="1:6" ht="37.5" customHeight="1" thickBot="1">
      <c r="A45" s="4" t="s">
        <v>41</v>
      </c>
      <c r="B45" s="4"/>
      <c r="C45" s="2"/>
      <c r="D45" s="26"/>
      <c r="E45" s="3"/>
      <c r="F45" s="32"/>
    </row>
    <row r="46" spans="1:6" ht="45.75" customHeight="1">
      <c r="A46" s="33" t="s">
        <v>42</v>
      </c>
      <c r="B46" s="34"/>
      <c r="C46" s="35" t="s">
        <v>43</v>
      </c>
      <c r="D46" s="28" t="s">
        <v>31</v>
      </c>
      <c r="E46" s="36"/>
      <c r="F46" s="37" t="s">
        <v>44</v>
      </c>
    </row>
    <row r="47" spans="1:6" ht="15.75">
      <c r="A47" s="38" t="s">
        <v>45</v>
      </c>
      <c r="B47" s="39"/>
      <c r="C47" s="40"/>
      <c r="D47" s="41"/>
      <c r="E47" s="42"/>
      <c r="F47" s="43" t="s">
        <v>46</v>
      </c>
    </row>
    <row r="48" spans="1:6" ht="12.75">
      <c r="A48" s="120" t="s">
        <v>47</v>
      </c>
      <c r="B48" s="121"/>
      <c r="C48" s="179">
        <v>240</v>
      </c>
      <c r="D48" s="26"/>
      <c r="E48" s="46"/>
      <c r="F48" s="47">
        <f>D44*E48/1000</f>
        <v>0</v>
      </c>
    </row>
    <row r="49" spans="1:6" ht="12.75">
      <c r="A49" s="120" t="s">
        <v>48</v>
      </c>
      <c r="B49" s="121"/>
      <c r="C49" s="179">
        <v>150</v>
      </c>
      <c r="D49" s="26"/>
      <c r="E49" s="46"/>
      <c r="F49" s="47">
        <f>E45*E49/1000</f>
        <v>0</v>
      </c>
    </row>
    <row r="50" spans="1:6" ht="12.75">
      <c r="A50" s="48" t="s">
        <v>49</v>
      </c>
      <c r="B50" s="49"/>
      <c r="C50" s="21"/>
      <c r="D50" s="26"/>
      <c r="E50" s="46"/>
      <c r="F50" s="47"/>
    </row>
    <row r="51" spans="1:6" ht="12.75">
      <c r="A51" s="120" t="s">
        <v>50</v>
      </c>
      <c r="B51" s="121"/>
      <c r="C51" s="261">
        <v>0.45</v>
      </c>
      <c r="D51" s="265" t="s">
        <v>55</v>
      </c>
      <c r="E51" s="3"/>
      <c r="F51" s="50">
        <f aca="true" t="shared" si="0" ref="F51:F58">IF(D51="x",C51,0)</f>
        <v>0.45</v>
      </c>
    </row>
    <row r="52" spans="1:6" ht="12.75">
      <c r="A52" s="120" t="s">
        <v>51</v>
      </c>
      <c r="B52" s="121"/>
      <c r="C52" s="261">
        <v>0.6</v>
      </c>
      <c r="D52" s="266"/>
      <c r="E52" s="3"/>
      <c r="F52" s="50">
        <f t="shared" si="0"/>
        <v>0</v>
      </c>
    </row>
    <row r="53" spans="1:6" ht="12.75">
      <c r="A53" s="120" t="s">
        <v>52</v>
      </c>
      <c r="B53" s="121"/>
      <c r="C53" s="119">
        <v>1.2</v>
      </c>
      <c r="D53" s="266"/>
      <c r="E53" s="3"/>
      <c r="F53" s="50">
        <f t="shared" si="0"/>
        <v>0</v>
      </c>
    </row>
    <row r="54" spans="1:6" ht="12.75">
      <c r="A54" s="120" t="s">
        <v>53</v>
      </c>
      <c r="B54" s="121"/>
      <c r="C54" s="119">
        <v>1</v>
      </c>
      <c r="D54" s="266"/>
      <c r="E54" s="3"/>
      <c r="F54" s="50">
        <f t="shared" si="0"/>
        <v>0</v>
      </c>
    </row>
    <row r="55" spans="1:6" ht="12.75">
      <c r="A55" s="120" t="s">
        <v>54</v>
      </c>
      <c r="B55" s="121"/>
      <c r="C55" s="119">
        <v>0.4</v>
      </c>
      <c r="D55" s="266"/>
      <c r="E55" s="3"/>
      <c r="F55" s="50">
        <f t="shared" si="0"/>
        <v>0</v>
      </c>
    </row>
    <row r="56" spans="1:6" ht="12.75">
      <c r="A56" s="120" t="s">
        <v>56</v>
      </c>
      <c r="B56" s="121"/>
      <c r="C56" s="119">
        <v>1</v>
      </c>
      <c r="D56" s="266"/>
      <c r="E56" s="3"/>
      <c r="F56" s="50">
        <f t="shared" si="0"/>
        <v>0</v>
      </c>
    </row>
    <row r="57" spans="1:6" ht="12.75">
      <c r="A57" s="120" t="s">
        <v>57</v>
      </c>
      <c r="B57" s="121"/>
      <c r="C57" s="261">
        <v>0.5</v>
      </c>
      <c r="D57" s="266"/>
      <c r="E57" s="3"/>
      <c r="F57" s="50">
        <f t="shared" si="0"/>
        <v>0</v>
      </c>
    </row>
    <row r="58" spans="1:6" ht="12.75">
      <c r="A58" s="120" t="s">
        <v>58</v>
      </c>
      <c r="B58" s="121"/>
      <c r="C58" s="119">
        <v>0.05</v>
      </c>
      <c r="D58" s="267"/>
      <c r="E58" s="3"/>
      <c r="F58" s="50">
        <f t="shared" si="0"/>
        <v>0</v>
      </c>
    </row>
    <row r="59" spans="1:6" ht="13.5" thickBot="1">
      <c r="A59" s="44" t="s">
        <v>59</v>
      </c>
      <c r="B59" s="45"/>
      <c r="C59" s="2"/>
      <c r="D59" s="26"/>
      <c r="E59" s="3"/>
      <c r="F59" s="50">
        <f>D44*0.05</f>
        <v>0.1309</v>
      </c>
    </row>
    <row r="60" spans="1:6" ht="19.5" thickBot="1">
      <c r="A60" s="22" t="s">
        <v>60</v>
      </c>
      <c r="B60" s="23"/>
      <c r="C60" s="24"/>
      <c r="D60" s="25"/>
      <c r="E60" s="51"/>
      <c r="F60" s="52">
        <f>F59+SUM(F51:F58)</f>
        <v>0.5809</v>
      </c>
    </row>
    <row r="61" spans="1:6" ht="19.5" thickBot="1">
      <c r="A61" s="22" t="s">
        <v>61</v>
      </c>
      <c r="B61" s="23"/>
      <c r="C61" s="24"/>
      <c r="D61" s="25"/>
      <c r="E61" s="51"/>
      <c r="F61" s="53">
        <f>F60+D44</f>
        <v>3.1989</v>
      </c>
    </row>
    <row r="62" spans="1:15" s="1" customFormat="1" ht="19.5" thickBot="1">
      <c r="A62" s="279"/>
      <c r="B62" s="279"/>
      <c r="C62" s="268"/>
      <c r="D62" s="280"/>
      <c r="E62" s="269"/>
      <c r="F62" s="54">
        <f>C48*C49/100*F61/1000</f>
        <v>1.151604</v>
      </c>
      <c r="G62" s="86"/>
      <c r="H62" s="86"/>
      <c r="I62" s="86"/>
      <c r="J62" s="86"/>
      <c r="K62" s="86"/>
      <c r="L62" s="86"/>
      <c r="M62" s="86"/>
      <c r="N62" s="86"/>
      <c r="O62" s="86"/>
    </row>
    <row r="63" spans="1:6" ht="19.5" thickBot="1">
      <c r="A63" s="130"/>
      <c r="B63" s="130"/>
      <c r="C63" s="272"/>
      <c r="D63" s="273"/>
      <c r="E63" s="274"/>
      <c r="F63" s="58">
        <f>F62/(C49/100)</f>
        <v>0.7677360000000001</v>
      </c>
    </row>
    <row r="64" spans="1:6" ht="12.75">
      <c r="A64" s="130"/>
      <c r="B64" s="130"/>
      <c r="C64" s="272"/>
      <c r="D64" s="273"/>
      <c r="E64" s="274"/>
      <c r="F64" s="273"/>
    </row>
    <row r="65" spans="1:6" ht="12.75">
      <c r="A65" s="130"/>
      <c r="B65" s="130"/>
      <c r="C65" s="272"/>
      <c r="D65" s="273"/>
      <c r="E65" s="274"/>
      <c r="F65" s="273"/>
    </row>
    <row r="66" spans="1:6" ht="12.75">
      <c r="A66" s="130"/>
      <c r="B66" s="130"/>
      <c r="C66" s="272"/>
      <c r="D66" s="273"/>
      <c r="E66" s="274"/>
      <c r="F66" s="273"/>
    </row>
    <row r="67" spans="1:6" ht="12.75">
      <c r="A67" s="130"/>
      <c r="B67" s="130"/>
      <c r="C67" s="272"/>
      <c r="D67" s="273"/>
      <c r="E67" s="274"/>
      <c r="F67" s="273"/>
    </row>
    <row r="68" spans="1:6" ht="12.75">
      <c r="A68" s="130"/>
      <c r="B68" s="130"/>
      <c r="C68" s="272"/>
      <c r="D68" s="273"/>
      <c r="E68" s="274"/>
      <c r="F68" s="273"/>
    </row>
    <row r="69" spans="1:6" ht="12.75">
      <c r="A69" s="130"/>
      <c r="B69" s="130"/>
      <c r="C69" s="272"/>
      <c r="D69" s="273"/>
      <c r="E69" s="274"/>
      <c r="F69" s="273"/>
    </row>
    <row r="70" spans="1:6" ht="12.75">
      <c r="A70" s="130"/>
      <c r="B70" s="130"/>
      <c r="C70" s="272"/>
      <c r="D70" s="273"/>
      <c r="E70" s="274"/>
      <c r="F70" s="273"/>
    </row>
    <row r="71" spans="1:6" ht="12.75">
      <c r="A71" s="130"/>
      <c r="B71" s="130"/>
      <c r="C71" s="272"/>
      <c r="D71" s="273"/>
      <c r="E71" s="274"/>
      <c r="F71" s="273"/>
    </row>
    <row r="72" spans="1:6" ht="12.75">
      <c r="A72" s="130"/>
      <c r="B72" s="130"/>
      <c r="C72" s="272"/>
      <c r="D72" s="273"/>
      <c r="E72" s="274"/>
      <c r="F72" s="273"/>
    </row>
    <row r="73" spans="1:6" ht="12.75">
      <c r="A73" s="130"/>
      <c r="B73" s="130"/>
      <c r="C73" s="272"/>
      <c r="D73" s="273"/>
      <c r="E73" s="274"/>
      <c r="F73" s="273"/>
    </row>
    <row r="74" spans="1:5" ht="12.75">
      <c r="A74" s="130"/>
      <c r="B74" s="130"/>
      <c r="C74" s="272"/>
      <c r="D74" s="273"/>
      <c r="E74" s="274"/>
    </row>
    <row r="75" spans="1:5" ht="12.75">
      <c r="A75" s="130"/>
      <c r="B75" s="130"/>
      <c r="C75" s="272"/>
      <c r="D75" s="273"/>
      <c r="E75" s="274"/>
    </row>
    <row r="76" spans="1:5" ht="12.75">
      <c r="A76" s="130"/>
      <c r="B76" s="130"/>
      <c r="C76" s="272"/>
      <c r="D76" s="273"/>
      <c r="E76" s="274"/>
    </row>
  </sheetData>
  <sheetProtection password="E868" sheet="1" objects="1" scenarios="1"/>
  <mergeCells count="2">
    <mergeCell ref="A2:F2"/>
    <mergeCell ref="D44:F44"/>
  </mergeCells>
  <conditionalFormatting sqref="F48:F50">
    <cfRule type="cellIs" priority="1" dxfId="0" operator="greaterThan" stopIfTrue="1">
      <formula>0</formula>
    </cfRule>
  </conditionalFormatting>
  <printOptions horizontalCentered="1"/>
  <pageMargins left="0.4" right="0.2755905511811024" top="0.4724409448818898" bottom="0.2755905511811024" header="0.2362204724409449" footer="0.2362204724409449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7.28125" style="0" customWidth="1"/>
    <col min="2" max="2" width="19.28125" style="0" customWidth="1"/>
    <col min="4" max="4" width="11.140625" style="0" customWidth="1"/>
    <col min="5" max="5" width="11.00390625" style="0" customWidth="1"/>
    <col min="6" max="6" width="12.8515625" style="0" customWidth="1"/>
    <col min="7" max="7" width="11.140625" style="0" customWidth="1"/>
  </cols>
  <sheetData>
    <row r="1" spans="1:7" ht="13.5" thickBot="1">
      <c r="A1" s="86"/>
      <c r="B1" s="86"/>
      <c r="C1" s="268"/>
      <c r="D1" s="268"/>
      <c r="E1" s="269"/>
      <c r="F1" s="268"/>
      <c r="G1" s="130"/>
    </row>
    <row r="2" spans="1:7" ht="25.5" thickBot="1">
      <c r="A2" s="490" t="s">
        <v>212</v>
      </c>
      <c r="B2" s="491"/>
      <c r="C2" s="491"/>
      <c r="D2" s="491"/>
      <c r="E2" s="491"/>
      <c r="F2" s="492"/>
      <c r="G2" s="271"/>
    </row>
    <row r="3" spans="1:7" ht="21" thickBot="1">
      <c r="A3" s="270" t="s">
        <v>1</v>
      </c>
      <c r="B3" s="270"/>
      <c r="C3" s="268"/>
      <c r="D3" s="268"/>
      <c r="E3" s="269"/>
      <c r="F3" s="268"/>
      <c r="G3" s="130"/>
    </row>
    <row r="4" spans="1:7" ht="38.25">
      <c r="A4" s="496" t="s">
        <v>2</v>
      </c>
      <c r="B4" s="497"/>
      <c r="C4" s="498" t="s">
        <v>3</v>
      </c>
      <c r="D4" s="499" t="s">
        <v>4</v>
      </c>
      <c r="E4" s="499" t="s">
        <v>5</v>
      </c>
      <c r="F4" s="500" t="s">
        <v>6</v>
      </c>
      <c r="G4" s="130"/>
    </row>
    <row r="5" spans="1:7" ht="16.5" thickBot="1">
      <c r="A5" s="8" t="s">
        <v>7</v>
      </c>
      <c r="B5" s="67"/>
      <c r="C5" s="9" t="s">
        <v>8</v>
      </c>
      <c r="D5" s="10" t="s">
        <v>9</v>
      </c>
      <c r="E5" s="10" t="s">
        <v>9</v>
      </c>
      <c r="F5" s="63" t="s">
        <v>9</v>
      </c>
      <c r="G5" s="130"/>
    </row>
    <row r="6" spans="1:7" ht="12.75">
      <c r="A6" s="100" t="s">
        <v>10</v>
      </c>
      <c r="B6" s="104"/>
      <c r="C6" s="94">
        <v>2.1</v>
      </c>
      <c r="D6" s="262"/>
      <c r="E6" s="501"/>
      <c r="F6" s="262"/>
      <c r="G6" s="130"/>
    </row>
    <row r="7" spans="1:7" ht="12.75">
      <c r="A7" s="101" t="s">
        <v>11</v>
      </c>
      <c r="B7" s="105"/>
      <c r="C7" s="95">
        <v>2.4</v>
      </c>
      <c r="D7" s="263"/>
      <c r="E7" s="502"/>
      <c r="F7" s="263"/>
      <c r="G7" s="130"/>
    </row>
    <row r="8" spans="1:7" ht="12.75">
      <c r="A8" s="101" t="s">
        <v>12</v>
      </c>
      <c r="B8" s="105"/>
      <c r="C8" s="95">
        <v>2.85</v>
      </c>
      <c r="D8" s="263"/>
      <c r="E8" s="502"/>
      <c r="F8" s="263"/>
      <c r="G8" s="130"/>
    </row>
    <row r="9" spans="1:7" ht="12.75">
      <c r="A9" s="101" t="s">
        <v>13</v>
      </c>
      <c r="B9" s="105"/>
      <c r="C9" s="95">
        <v>2.7</v>
      </c>
      <c r="D9" s="263"/>
      <c r="E9" s="502"/>
      <c r="F9" s="263"/>
      <c r="G9" s="130"/>
    </row>
    <row r="10" spans="1:7" ht="12.75">
      <c r="A10" s="101" t="s">
        <v>14</v>
      </c>
      <c r="B10" s="105"/>
      <c r="C10" s="95">
        <v>3.95</v>
      </c>
      <c r="D10" s="263"/>
      <c r="E10" s="502"/>
      <c r="F10" s="263"/>
      <c r="G10" s="130"/>
    </row>
    <row r="11" spans="1:7" ht="12.75">
      <c r="A11" s="102" t="s">
        <v>15</v>
      </c>
      <c r="B11" s="106"/>
      <c r="C11" s="95">
        <v>3.75</v>
      </c>
      <c r="D11" s="263"/>
      <c r="E11" s="502"/>
      <c r="F11" s="263"/>
      <c r="G11" s="130"/>
    </row>
    <row r="12" spans="1:7" ht="12.75">
      <c r="A12" s="102" t="s">
        <v>16</v>
      </c>
      <c r="B12" s="106"/>
      <c r="C12" s="95">
        <v>20.25</v>
      </c>
      <c r="D12" s="263"/>
      <c r="E12" s="502"/>
      <c r="F12" s="263"/>
      <c r="G12" s="130"/>
    </row>
    <row r="13" spans="1:7" ht="12.75">
      <c r="A13" s="102" t="s">
        <v>17</v>
      </c>
      <c r="B13" s="106"/>
      <c r="C13" s="95">
        <v>14.25</v>
      </c>
      <c r="D13" s="263"/>
      <c r="E13" s="502"/>
      <c r="F13" s="263"/>
      <c r="G13" s="130"/>
    </row>
    <row r="14" spans="1:7" ht="12.75">
      <c r="A14" s="102" t="s">
        <v>208</v>
      </c>
      <c r="B14" s="106"/>
      <c r="C14" s="95">
        <v>7.65</v>
      </c>
      <c r="D14" s="263"/>
      <c r="E14" s="502"/>
      <c r="F14" s="263"/>
      <c r="G14" s="130"/>
    </row>
    <row r="15" spans="1:7" ht="12.75">
      <c r="A15" s="102" t="s">
        <v>18</v>
      </c>
      <c r="B15" s="106"/>
      <c r="C15" s="95">
        <v>3.4</v>
      </c>
      <c r="D15" s="263">
        <v>500</v>
      </c>
      <c r="E15" s="502"/>
      <c r="F15" s="263"/>
      <c r="G15" s="130"/>
    </row>
    <row r="16" spans="1:7" ht="12.75">
      <c r="A16" s="101" t="s">
        <v>64</v>
      </c>
      <c r="B16" s="106"/>
      <c r="C16" s="95">
        <v>4</v>
      </c>
      <c r="D16" s="263"/>
      <c r="E16" s="502"/>
      <c r="F16" s="263"/>
      <c r="G16" s="130"/>
    </row>
    <row r="17" spans="1:7" ht="12.75">
      <c r="A17" s="102" t="s">
        <v>114</v>
      </c>
      <c r="B17" s="106"/>
      <c r="C17" s="281">
        <v>2.15</v>
      </c>
      <c r="D17" s="263"/>
      <c r="E17" s="502">
        <v>250</v>
      </c>
      <c r="F17" s="263"/>
      <c r="G17" s="130"/>
    </row>
    <row r="18" spans="1:7" ht="12.75">
      <c r="A18" s="101" t="s">
        <v>115</v>
      </c>
      <c r="B18" s="105"/>
      <c r="C18" s="282">
        <v>2.26</v>
      </c>
      <c r="D18" s="263"/>
      <c r="E18" s="502"/>
      <c r="F18" s="263"/>
      <c r="G18" s="130"/>
    </row>
    <row r="19" spans="1:7" ht="12.75">
      <c r="A19" s="101" t="s">
        <v>116</v>
      </c>
      <c r="B19" s="105"/>
      <c r="C19" s="283">
        <v>2.56</v>
      </c>
      <c r="D19" s="263"/>
      <c r="E19" s="502"/>
      <c r="F19" s="263"/>
      <c r="G19" s="130"/>
    </row>
    <row r="20" spans="1:7" ht="12.75">
      <c r="A20" s="101" t="s">
        <v>117</v>
      </c>
      <c r="B20" s="105"/>
      <c r="C20" s="283">
        <v>3.13</v>
      </c>
      <c r="D20" s="263"/>
      <c r="E20" s="502"/>
      <c r="F20" s="263"/>
      <c r="G20" s="130"/>
    </row>
    <row r="21" spans="1:7" ht="12.75">
      <c r="A21" s="101" t="s">
        <v>118</v>
      </c>
      <c r="B21" s="105"/>
      <c r="C21" s="95">
        <v>5</v>
      </c>
      <c r="D21" s="263"/>
      <c r="E21" s="502"/>
      <c r="F21" s="263"/>
      <c r="G21" s="130"/>
    </row>
    <row r="22" spans="1:7" ht="12.75">
      <c r="A22" s="101" t="s">
        <v>20</v>
      </c>
      <c r="B22" s="105"/>
      <c r="C22" s="283">
        <v>2.98</v>
      </c>
      <c r="D22" s="263"/>
      <c r="E22" s="502"/>
      <c r="F22" s="263"/>
      <c r="G22" s="130"/>
    </row>
    <row r="23" spans="1:7" ht="12.75">
      <c r="A23" s="102" t="s">
        <v>21</v>
      </c>
      <c r="B23" s="106"/>
      <c r="C23" s="118">
        <v>3.85</v>
      </c>
      <c r="D23" s="263"/>
      <c r="E23" s="502"/>
      <c r="F23" s="263"/>
      <c r="G23" s="130"/>
    </row>
    <row r="24" spans="1:7" ht="12.75">
      <c r="A24" s="180" t="s">
        <v>119</v>
      </c>
      <c r="B24" s="181"/>
      <c r="C24" s="95">
        <v>3.95</v>
      </c>
      <c r="D24" s="263"/>
      <c r="E24" s="502"/>
      <c r="F24" s="263"/>
      <c r="G24" s="130"/>
    </row>
    <row r="25" spans="1:7" ht="12.75">
      <c r="A25" s="180" t="s">
        <v>209</v>
      </c>
      <c r="B25" s="181"/>
      <c r="C25" s="259">
        <v>6.5</v>
      </c>
      <c r="D25" s="263"/>
      <c r="E25" s="502"/>
      <c r="F25" s="263"/>
      <c r="G25" s="130"/>
    </row>
    <row r="26" spans="1:7" ht="12.75">
      <c r="A26" s="180" t="s">
        <v>210</v>
      </c>
      <c r="B26" s="181"/>
      <c r="C26" s="259">
        <v>7.15</v>
      </c>
      <c r="D26" s="263"/>
      <c r="E26" s="502"/>
      <c r="F26" s="263"/>
      <c r="G26" s="130"/>
    </row>
    <row r="27" spans="1:7" ht="12.75">
      <c r="A27" s="180" t="s">
        <v>120</v>
      </c>
      <c r="B27" s="181"/>
      <c r="C27" s="182">
        <v>6</v>
      </c>
      <c r="D27" s="263"/>
      <c r="E27" s="502"/>
      <c r="F27" s="263"/>
      <c r="G27" s="130"/>
    </row>
    <row r="28" spans="1:7" ht="13.5" thickBot="1">
      <c r="A28" s="103" t="s">
        <v>211</v>
      </c>
      <c r="B28" s="107"/>
      <c r="C28" s="99">
        <v>4.5</v>
      </c>
      <c r="D28" s="264"/>
      <c r="E28" s="503"/>
      <c r="F28" s="264"/>
      <c r="G28" s="130"/>
    </row>
    <row r="29" spans="1:7" ht="18.75">
      <c r="A29" s="13" t="s">
        <v>22</v>
      </c>
      <c r="B29" s="14"/>
      <c r="C29" s="15"/>
      <c r="D29" s="504">
        <f>SUMPRODUCT($C$6:$C$28,D6:D28)/1000</f>
        <v>1.7</v>
      </c>
      <c r="E29" s="504">
        <f>SUMPRODUCT($C$6:$C$28,E6:E28)/1000</f>
        <v>0.5375</v>
      </c>
      <c r="F29" s="504">
        <f>SUMPRODUCT($C$6:$C$28,F6:F28)/1000</f>
        <v>0</v>
      </c>
      <c r="G29" s="505"/>
    </row>
    <row r="30" spans="1:7" ht="13.5" thickBot="1">
      <c r="A30" s="17" t="s">
        <v>23</v>
      </c>
      <c r="B30" s="18"/>
      <c r="C30" s="19"/>
      <c r="D30" s="506"/>
      <c r="E30" s="506"/>
      <c r="F30" s="507"/>
      <c r="G30" s="505"/>
    </row>
    <row r="31" spans="1:7" ht="12.75">
      <c r="A31" s="108" t="s">
        <v>24</v>
      </c>
      <c r="B31" s="109"/>
      <c r="C31" s="508">
        <v>8</v>
      </c>
      <c r="D31" s="509"/>
      <c r="E31" s="509">
        <v>250</v>
      </c>
      <c r="F31" s="509"/>
      <c r="G31" s="505"/>
    </row>
    <row r="32" spans="1:7" ht="12.75">
      <c r="A32" s="96" t="s">
        <v>25</v>
      </c>
      <c r="B32" s="97"/>
      <c r="C32" s="118">
        <v>8</v>
      </c>
      <c r="D32" s="510"/>
      <c r="E32" s="510"/>
      <c r="F32" s="510"/>
      <c r="G32" s="505"/>
    </row>
    <row r="33" spans="1:7" ht="13.5" thickBot="1">
      <c r="A33" s="111" t="s">
        <v>26</v>
      </c>
      <c r="B33" s="112"/>
      <c r="C33" s="511">
        <v>15</v>
      </c>
      <c r="D33" s="512"/>
      <c r="E33" s="512"/>
      <c r="F33" s="512"/>
      <c r="G33" s="505"/>
    </row>
    <row r="34" spans="1:7" ht="19.5" thickBot="1">
      <c r="A34" s="22" t="s">
        <v>27</v>
      </c>
      <c r="B34" s="23"/>
      <c r="C34" s="25"/>
      <c r="D34" s="513">
        <f>SUMPRODUCT($C$31:$C$33,D31:D33)/1000</f>
        <v>0</v>
      </c>
      <c r="E34" s="513">
        <f>SUMPRODUCT($C$31:$C$33,E31:E33)/1000</f>
        <v>2</v>
      </c>
      <c r="F34" s="513">
        <f>SUMPRODUCT($C$31:$C$33,F31:F33)/1000</f>
        <v>0</v>
      </c>
      <c r="G34" s="505"/>
    </row>
    <row r="35" spans="1:7" ht="21" thickBot="1">
      <c r="A35" s="22" t="s">
        <v>28</v>
      </c>
      <c r="B35" s="23"/>
      <c r="C35" s="25"/>
      <c r="D35" s="514">
        <f>D34+D29</f>
        <v>1.7</v>
      </c>
      <c r="E35" s="514">
        <f>E34+E29</f>
        <v>2.5375</v>
      </c>
      <c r="F35" s="514">
        <f>F34+F29</f>
        <v>0</v>
      </c>
      <c r="G35" s="505"/>
    </row>
    <row r="36" spans="1:7" ht="21" thickBot="1">
      <c r="A36" s="4" t="s">
        <v>29</v>
      </c>
      <c r="B36" s="4"/>
      <c r="C36" s="26"/>
      <c r="D36" s="515">
        <f>IF(SUM(D6:F28)+SUM(D31:F33)=1000,"","Ağırlık hatalı")</f>
      </c>
      <c r="E36" s="516"/>
      <c r="F36" s="517"/>
      <c r="G36" s="505"/>
    </row>
    <row r="37" spans="1:7" ht="38.25">
      <c r="A37" s="518"/>
      <c r="B37" s="498" t="s">
        <v>30</v>
      </c>
      <c r="C37" s="519" t="s">
        <v>31</v>
      </c>
      <c r="D37" s="520" t="s">
        <v>32</v>
      </c>
      <c r="E37" s="520" t="s">
        <v>33</v>
      </c>
      <c r="F37" s="520" t="s">
        <v>34</v>
      </c>
      <c r="G37" s="505"/>
    </row>
    <row r="38" spans="1:7" ht="13.5" thickBot="1">
      <c r="A38" s="17" t="s">
        <v>35</v>
      </c>
      <c r="B38" s="18"/>
      <c r="C38" s="19"/>
      <c r="D38" s="521"/>
      <c r="E38" s="522"/>
      <c r="F38" s="521"/>
      <c r="G38" s="505"/>
    </row>
    <row r="39" spans="1:7" ht="12.75">
      <c r="A39" s="114" t="s">
        <v>36</v>
      </c>
      <c r="B39" s="523">
        <v>0.5</v>
      </c>
      <c r="C39" s="115" t="s">
        <v>37</v>
      </c>
      <c r="D39" s="524"/>
      <c r="E39" s="525"/>
      <c r="F39" s="525"/>
      <c r="G39" s="505"/>
    </row>
    <row r="40" spans="1:7" ht="12.75">
      <c r="A40" s="12"/>
      <c r="B40" s="21"/>
      <c r="C40" s="30"/>
      <c r="D40" s="526">
        <f>IF(D39="X",$B$39,0)*SUM(D6:D28)/1000</f>
        <v>0</v>
      </c>
      <c r="E40" s="526">
        <f>IF(E39="X",$B$39,0)*SUM(E6:E28)/1000</f>
        <v>0</v>
      </c>
      <c r="F40" s="527">
        <f>IF(F39="X",$B$39,0)*SUM(F6:F28)/1000</f>
        <v>0</v>
      </c>
      <c r="G40" s="505"/>
    </row>
    <row r="41" spans="1:7" ht="12.75">
      <c r="A41" s="102" t="s">
        <v>38</v>
      </c>
      <c r="B41" s="116">
        <v>2</v>
      </c>
      <c r="C41" s="117" t="s">
        <v>37</v>
      </c>
      <c r="D41" s="528"/>
      <c r="E41" s="529"/>
      <c r="F41" s="529"/>
      <c r="G41" s="505"/>
    </row>
    <row r="42" spans="1:7" ht="13.5" thickBot="1">
      <c r="A42" s="12"/>
      <c r="B42" s="21"/>
      <c r="C42" s="30"/>
      <c r="D42" s="530">
        <f>IF(D41="X",$B$41,0)*SUM(D6:D28)/1000</f>
        <v>0</v>
      </c>
      <c r="E42" s="530">
        <f>IF(E41="X",$B$41,0)*SUM(E6:E28)/1000</f>
        <v>0</v>
      </c>
      <c r="F42" s="531">
        <f>IF(F41="X",$B$41,0)*SUM(F6:F28)/1000</f>
        <v>0</v>
      </c>
      <c r="G42" s="505"/>
    </row>
    <row r="43" spans="1:7" ht="19.5" thickBot="1">
      <c r="A43" s="22" t="s">
        <v>39</v>
      </c>
      <c r="B43" s="23"/>
      <c r="C43" s="25"/>
      <c r="D43" s="532">
        <f>D42+D40+D35</f>
        <v>1.7</v>
      </c>
      <c r="E43" s="532">
        <f>E42+E40+E35</f>
        <v>2.5375</v>
      </c>
      <c r="F43" s="532">
        <f>F42+F40+F35</f>
        <v>0</v>
      </c>
      <c r="G43" s="505"/>
    </row>
    <row r="44" spans="1:7" ht="19.5" thickBot="1">
      <c r="A44" s="22" t="s">
        <v>40</v>
      </c>
      <c r="B44" s="23"/>
      <c r="C44" s="25"/>
      <c r="D44" s="533">
        <f>D43+E43+F43</f>
        <v>4.2375</v>
      </c>
      <c r="E44" s="534"/>
      <c r="F44" s="535"/>
      <c r="G44" s="505"/>
    </row>
    <row r="45" spans="1:7" ht="21" thickBot="1">
      <c r="A45" s="4" t="s">
        <v>41</v>
      </c>
      <c r="B45" s="4"/>
      <c r="C45" s="2"/>
      <c r="D45" s="536"/>
      <c r="E45" s="537"/>
      <c r="F45" s="538"/>
      <c r="G45" s="505"/>
    </row>
    <row r="46" spans="1:7" ht="38.25">
      <c r="A46" s="539" t="s">
        <v>42</v>
      </c>
      <c r="B46" s="540"/>
      <c r="C46" s="541" t="s">
        <v>43</v>
      </c>
      <c r="D46" s="542" t="s">
        <v>31</v>
      </c>
      <c r="E46" s="543"/>
      <c r="F46" s="544" t="s">
        <v>44</v>
      </c>
      <c r="G46" s="505"/>
    </row>
    <row r="47" spans="1:7" ht="15.75">
      <c r="A47" s="38" t="s">
        <v>45</v>
      </c>
      <c r="B47" s="39"/>
      <c r="C47" s="40"/>
      <c r="D47" s="545"/>
      <c r="E47" s="546"/>
      <c r="F47" s="547" t="s">
        <v>46</v>
      </c>
      <c r="G47" s="505"/>
    </row>
    <row r="48" spans="1:7" ht="12.75">
      <c r="A48" s="48" t="s">
        <v>49</v>
      </c>
      <c r="B48" s="49"/>
      <c r="C48" s="548"/>
      <c r="D48" s="536"/>
      <c r="E48" s="549"/>
      <c r="F48" s="550"/>
      <c r="G48" s="505"/>
    </row>
    <row r="49" spans="1:7" ht="12.75">
      <c r="A49" s="551" t="s">
        <v>50</v>
      </c>
      <c r="B49" s="552"/>
      <c r="C49" s="553">
        <v>0.45</v>
      </c>
      <c r="D49" s="554" t="s">
        <v>55</v>
      </c>
      <c r="E49" s="537"/>
      <c r="F49" s="555">
        <f aca="true" t="shared" si="0" ref="F49:F56">IF(D49="x",C49,0)</f>
        <v>0.45</v>
      </c>
      <c r="G49" s="505"/>
    </row>
    <row r="50" spans="1:7" ht="12.75">
      <c r="A50" s="556" t="s">
        <v>51</v>
      </c>
      <c r="B50" s="557"/>
      <c r="C50" s="553">
        <v>0.6</v>
      </c>
      <c r="D50" s="558"/>
      <c r="E50" s="537"/>
      <c r="F50" s="555">
        <f t="shared" si="0"/>
        <v>0</v>
      </c>
      <c r="G50" s="505"/>
    </row>
    <row r="51" spans="1:7" ht="12.75">
      <c r="A51" s="556" t="s">
        <v>52</v>
      </c>
      <c r="B51" s="557"/>
      <c r="C51" s="119">
        <v>1.2</v>
      </c>
      <c r="D51" s="558"/>
      <c r="E51" s="537"/>
      <c r="F51" s="555">
        <f t="shared" si="0"/>
        <v>0</v>
      </c>
      <c r="G51" s="505"/>
    </row>
    <row r="52" spans="1:7" ht="12.75">
      <c r="A52" s="556" t="s">
        <v>53</v>
      </c>
      <c r="B52" s="557"/>
      <c r="C52" s="119">
        <v>1</v>
      </c>
      <c r="D52" s="558"/>
      <c r="E52" s="537"/>
      <c r="F52" s="555">
        <f t="shared" si="0"/>
        <v>0</v>
      </c>
      <c r="G52" s="505"/>
    </row>
    <row r="53" spans="1:7" ht="12.75">
      <c r="A53" s="556" t="s">
        <v>54</v>
      </c>
      <c r="B53" s="557"/>
      <c r="C53" s="119">
        <v>0.4</v>
      </c>
      <c r="D53" s="558"/>
      <c r="E53" s="537"/>
      <c r="F53" s="555">
        <f t="shared" si="0"/>
        <v>0</v>
      </c>
      <c r="G53" s="505"/>
    </row>
    <row r="54" spans="1:7" ht="12.75">
      <c r="A54" s="556" t="s">
        <v>56</v>
      </c>
      <c r="B54" s="557"/>
      <c r="C54" s="119">
        <v>1</v>
      </c>
      <c r="D54" s="558"/>
      <c r="E54" s="537"/>
      <c r="F54" s="555">
        <f t="shared" si="0"/>
        <v>0</v>
      </c>
      <c r="G54" s="505"/>
    </row>
    <row r="55" spans="1:7" ht="12.75">
      <c r="A55" s="556" t="s">
        <v>57</v>
      </c>
      <c r="B55" s="557"/>
      <c r="C55" s="553">
        <v>0.5</v>
      </c>
      <c r="D55" s="558"/>
      <c r="E55" s="537"/>
      <c r="F55" s="555">
        <f t="shared" si="0"/>
        <v>0</v>
      </c>
      <c r="G55" s="505"/>
    </row>
    <row r="56" spans="1:7" ht="12.75">
      <c r="A56" s="556" t="s">
        <v>58</v>
      </c>
      <c r="B56" s="557"/>
      <c r="C56" s="119">
        <v>0.05</v>
      </c>
      <c r="D56" s="559"/>
      <c r="E56" s="537"/>
      <c r="F56" s="555">
        <f t="shared" si="0"/>
        <v>0</v>
      </c>
      <c r="G56" s="505"/>
    </row>
    <row r="57" spans="1:7" ht="13.5" thickBot="1">
      <c r="A57" s="560" t="s">
        <v>59</v>
      </c>
      <c r="B57" s="561"/>
      <c r="C57" s="562"/>
      <c r="D57" s="536"/>
      <c r="E57" s="537"/>
      <c r="F57" s="555">
        <f>D44*0.05</f>
        <v>0.211875</v>
      </c>
      <c r="G57" s="505"/>
    </row>
    <row r="58" spans="1:7" ht="19.5" thickBot="1">
      <c r="A58" s="22" t="s">
        <v>60</v>
      </c>
      <c r="B58" s="23"/>
      <c r="C58" s="24"/>
      <c r="D58" s="563"/>
      <c r="E58" s="564"/>
      <c r="F58" s="565">
        <f>SUM(F49:F57)</f>
        <v>0.661875</v>
      </c>
      <c r="G58" s="505"/>
    </row>
    <row r="59" spans="1:7" ht="19.5" thickBot="1">
      <c r="A59" s="22" t="s">
        <v>61</v>
      </c>
      <c r="B59" s="23"/>
      <c r="C59" s="24"/>
      <c r="D59" s="563"/>
      <c r="E59" s="564"/>
      <c r="F59" s="566">
        <f>F58+D44</f>
        <v>4.899375</v>
      </c>
      <c r="G59" s="505"/>
    </row>
    <row r="60" spans="3:7" ht="12.75">
      <c r="C60" s="55"/>
      <c r="D60" s="567"/>
      <c r="E60" s="568"/>
      <c r="F60" s="567"/>
      <c r="G60" s="505"/>
    </row>
    <row r="61" spans="1:7" ht="21" thickBot="1">
      <c r="A61" s="4" t="s">
        <v>213</v>
      </c>
      <c r="B61" s="4"/>
      <c r="C61" s="2"/>
      <c r="D61" s="536"/>
      <c r="E61" s="537"/>
      <c r="F61" s="538"/>
      <c r="G61" s="505"/>
    </row>
    <row r="62" spans="1:7" ht="63.75">
      <c r="A62" s="539" t="s">
        <v>42</v>
      </c>
      <c r="B62" s="540" t="s">
        <v>214</v>
      </c>
      <c r="C62" s="541" t="s">
        <v>215</v>
      </c>
      <c r="D62" s="569" t="s">
        <v>216</v>
      </c>
      <c r="E62" s="569" t="s">
        <v>217</v>
      </c>
      <c r="F62" s="543" t="s">
        <v>218</v>
      </c>
      <c r="G62" s="570" t="s">
        <v>44</v>
      </c>
    </row>
    <row r="63" spans="1:7" ht="15.75">
      <c r="A63" s="38" t="s">
        <v>45</v>
      </c>
      <c r="B63" s="41"/>
      <c r="C63" s="40"/>
      <c r="D63" s="571"/>
      <c r="E63" s="545"/>
      <c r="F63" s="546"/>
      <c r="G63" s="572" t="s">
        <v>46</v>
      </c>
    </row>
    <row r="64" spans="1:7" ht="12.75">
      <c r="A64" s="556" t="s">
        <v>47</v>
      </c>
      <c r="B64" s="573"/>
      <c r="C64" s="179">
        <v>530</v>
      </c>
      <c r="D64" s="574"/>
      <c r="E64" s="536"/>
      <c r="F64" s="549"/>
      <c r="G64" s="575">
        <f>D44*F64/1000</f>
        <v>0</v>
      </c>
    </row>
    <row r="65" spans="1:7" ht="12.75">
      <c r="A65" s="556" t="s">
        <v>48</v>
      </c>
      <c r="B65" s="573"/>
      <c r="C65" s="179">
        <v>200</v>
      </c>
      <c r="D65" s="574"/>
      <c r="E65" s="536"/>
      <c r="F65" s="549"/>
      <c r="G65" s="575">
        <f>E45*F65/1000</f>
        <v>0</v>
      </c>
    </row>
    <row r="66" spans="1:7" ht="12.75">
      <c r="A66" s="576" t="s">
        <v>219</v>
      </c>
      <c r="B66" s="577"/>
      <c r="C66" s="578"/>
      <c r="D66" s="574"/>
      <c r="E66" s="536"/>
      <c r="F66" s="549"/>
      <c r="G66" s="575"/>
    </row>
    <row r="67" spans="1:7" ht="12.75">
      <c r="A67" s="120" t="s">
        <v>220</v>
      </c>
      <c r="B67" s="579"/>
      <c r="C67" s="118">
        <v>0.25</v>
      </c>
      <c r="D67" s="580"/>
      <c r="E67" s="536"/>
      <c r="F67" s="536"/>
      <c r="G67" s="575">
        <f>IF(SUM($D$34:$F$34)&gt;0,C67,0)*IF(SUM($G$70:$G$74)&gt;0,1,0)</f>
        <v>0.25</v>
      </c>
    </row>
    <row r="68" spans="1:7" ht="12.75">
      <c r="A68" s="120" t="s">
        <v>221</v>
      </c>
      <c r="B68" s="581">
        <v>0.07</v>
      </c>
      <c r="C68" s="118">
        <v>1.25</v>
      </c>
      <c r="D68" s="580">
        <v>1</v>
      </c>
      <c r="E68" s="582"/>
      <c r="F68" s="583"/>
      <c r="G68" s="584">
        <f>IF(F68="X",D68+$F$59*B68,IF(E68="X",C68+$F$59*B68,0))*IF(SUM(G70:G77)&gt;0,0,1)</f>
        <v>0</v>
      </c>
    </row>
    <row r="69" spans="1:7" ht="12.75">
      <c r="A69" s="585" t="s">
        <v>222</v>
      </c>
      <c r="B69" s="586"/>
      <c r="C69" s="587"/>
      <c r="D69" s="588"/>
      <c r="E69" s="589"/>
      <c r="F69" s="590"/>
      <c r="G69" s="584">
        <f aca="true" t="shared" si="1" ref="G69:G75">IF(F69="X",D69+$F$59*B69,IF(E69="X",C69+$F$59*B69,0))</f>
        <v>0</v>
      </c>
    </row>
    <row r="70" spans="1:7" ht="12.75">
      <c r="A70" s="591" t="s">
        <v>223</v>
      </c>
      <c r="B70" s="581">
        <v>0.1</v>
      </c>
      <c r="C70" s="592">
        <v>2.25</v>
      </c>
      <c r="D70" s="580">
        <v>1.65</v>
      </c>
      <c r="E70" s="593" t="s">
        <v>55</v>
      </c>
      <c r="F70" s="594"/>
      <c r="G70" s="584">
        <f t="shared" si="1"/>
        <v>2.7399375</v>
      </c>
    </row>
    <row r="71" spans="1:7" ht="12.75">
      <c r="A71" s="591" t="s">
        <v>224</v>
      </c>
      <c r="B71" s="581">
        <v>0.1</v>
      </c>
      <c r="C71" s="592">
        <v>2.6</v>
      </c>
      <c r="D71" s="580">
        <v>1.95</v>
      </c>
      <c r="E71" s="593"/>
      <c r="F71" s="594"/>
      <c r="G71" s="584">
        <f t="shared" si="1"/>
        <v>0</v>
      </c>
    </row>
    <row r="72" spans="1:7" ht="12.75">
      <c r="A72" s="591" t="s">
        <v>225</v>
      </c>
      <c r="B72" s="581">
        <v>0.1</v>
      </c>
      <c r="C72" s="592">
        <v>2.5</v>
      </c>
      <c r="D72" s="580">
        <v>1.9</v>
      </c>
      <c r="E72" s="593"/>
      <c r="F72" s="594"/>
      <c r="G72" s="584">
        <f t="shared" si="1"/>
        <v>0</v>
      </c>
    </row>
    <row r="73" spans="1:7" ht="12.75">
      <c r="A73" s="591" t="s">
        <v>226</v>
      </c>
      <c r="B73" s="581">
        <v>0.1</v>
      </c>
      <c r="C73" s="592">
        <v>1.5</v>
      </c>
      <c r="D73" s="580">
        <v>1.1</v>
      </c>
      <c r="E73" s="593"/>
      <c r="F73" s="594"/>
      <c r="G73" s="584">
        <f t="shared" si="1"/>
        <v>0</v>
      </c>
    </row>
    <row r="74" spans="1:7" ht="12.75">
      <c r="A74" s="120" t="s">
        <v>227</v>
      </c>
      <c r="B74" s="581">
        <v>0.25</v>
      </c>
      <c r="C74" s="118">
        <v>1.6</v>
      </c>
      <c r="D74" s="580">
        <v>1.15</v>
      </c>
      <c r="E74" s="593"/>
      <c r="F74" s="594"/>
      <c r="G74" s="584">
        <f t="shared" si="1"/>
        <v>0</v>
      </c>
    </row>
    <row r="75" spans="1:7" ht="12.75">
      <c r="A75" s="120" t="s">
        <v>228</v>
      </c>
      <c r="B75" s="581">
        <v>0.06</v>
      </c>
      <c r="C75" s="118">
        <v>1.55</v>
      </c>
      <c r="D75" s="580">
        <v>1.1</v>
      </c>
      <c r="E75" s="593"/>
      <c r="F75" s="594"/>
      <c r="G75" s="584">
        <f t="shared" si="1"/>
        <v>0</v>
      </c>
    </row>
    <row r="76" spans="1:7" ht="12.75">
      <c r="A76" s="585" t="s">
        <v>62</v>
      </c>
      <c r="B76" s="595"/>
      <c r="C76" s="596" t="s">
        <v>229</v>
      </c>
      <c r="D76" s="597" t="s">
        <v>230</v>
      </c>
      <c r="E76" s="598"/>
      <c r="F76" s="599"/>
      <c r="G76" s="584"/>
    </row>
    <row r="77" spans="1:7" ht="13.5" thickBot="1">
      <c r="A77" s="600" t="s">
        <v>231</v>
      </c>
      <c r="B77" s="601">
        <v>0.1</v>
      </c>
      <c r="C77" s="602">
        <v>2.2</v>
      </c>
      <c r="D77" s="603">
        <v>1.7</v>
      </c>
      <c r="E77" s="604"/>
      <c r="F77" s="605"/>
      <c r="G77" s="584">
        <f>IF(F77="X",D77+$F$59*B77,IF(E77="X",C77+$F$59*B77,0))</f>
        <v>0</v>
      </c>
    </row>
    <row r="78" spans="1:7" ht="19.5" thickBot="1">
      <c r="A78" s="22" t="s">
        <v>232</v>
      </c>
      <c r="B78" s="23"/>
      <c r="C78" s="24"/>
      <c r="D78" s="606"/>
      <c r="E78" s="563"/>
      <c r="F78" s="564"/>
      <c r="G78" s="607">
        <f>SUM(G67:G77)</f>
        <v>2.9899375</v>
      </c>
    </row>
    <row r="79" spans="1:7" ht="19.5" thickBot="1">
      <c r="A79" s="22" t="s">
        <v>233</v>
      </c>
      <c r="B79" s="23"/>
      <c r="C79" s="24"/>
      <c r="D79" s="606"/>
      <c r="E79" s="563"/>
      <c r="F79" s="564"/>
      <c r="G79" s="608">
        <f>G78+F59</f>
        <v>7.8893125</v>
      </c>
    </row>
    <row r="80" spans="1:7" ht="19.5" thickBot="1">
      <c r="A80" s="130"/>
      <c r="B80" s="130"/>
      <c r="C80" s="272"/>
      <c r="D80" s="609"/>
      <c r="E80" s="610"/>
      <c r="F80" s="609"/>
      <c r="G80" s="611">
        <f>C64*C65/100*G79/1000</f>
        <v>8.36267125</v>
      </c>
    </row>
    <row r="81" spans="1:7" ht="19.5" thickBot="1">
      <c r="A81" s="130"/>
      <c r="B81" s="130"/>
      <c r="C81" s="272"/>
      <c r="D81" s="609"/>
      <c r="E81" s="610"/>
      <c r="F81" s="609"/>
      <c r="G81" s="612">
        <f>G80/(C65/100)</f>
        <v>4.181335625</v>
      </c>
    </row>
    <row r="82" spans="1:7" ht="12.75">
      <c r="A82" s="130"/>
      <c r="B82" s="130"/>
      <c r="C82" s="272"/>
      <c r="D82" s="273"/>
      <c r="E82" s="274"/>
      <c r="F82" s="273"/>
      <c r="G82" s="130"/>
    </row>
    <row r="83" spans="1:7" ht="12.75">
      <c r="A83" s="130"/>
      <c r="B83" s="130"/>
      <c r="C83" s="272"/>
      <c r="D83" s="273"/>
      <c r="E83" s="274"/>
      <c r="F83" s="273"/>
      <c r="G83" s="130"/>
    </row>
    <row r="84" spans="1:7" ht="12.75">
      <c r="A84" s="130"/>
      <c r="B84" s="130"/>
      <c r="C84" s="272"/>
      <c r="D84" s="273"/>
      <c r="E84" s="274"/>
      <c r="F84" s="273"/>
      <c r="G84" s="130"/>
    </row>
  </sheetData>
  <sheetProtection password="CF5B" sheet="1"/>
  <mergeCells count="2">
    <mergeCell ref="A2:F2"/>
    <mergeCell ref="D44:F44"/>
  </mergeCells>
  <conditionalFormatting sqref="G64:G67 F48">
    <cfRule type="cellIs" priority="1" dxfId="0" operator="greaterThan" stopIfTrue="1">
      <formula>0</formula>
    </cfRule>
  </conditionalFormatting>
  <printOptions horizontalCentered="1"/>
  <pageMargins left="0.11811023622047245" right="0.11811023622047245" top="1.141732283464567" bottom="1.14173228346456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 - TİM</dc:creator>
  <cp:keywords/>
  <dc:description/>
  <cp:lastModifiedBy>OZAN</cp:lastModifiedBy>
  <cp:lastPrinted>2003-11-20T12:09:48Z</cp:lastPrinted>
  <dcterms:created xsi:type="dcterms:W3CDTF">2003-03-17T15:43:37Z</dcterms:created>
  <dcterms:modified xsi:type="dcterms:W3CDTF">2019-03-08T11:35:59Z</dcterms:modified>
  <cp:category/>
  <cp:version/>
  <cp:contentType/>
  <cp:contentStatus/>
</cp:coreProperties>
</file>